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ita\Desktop\gáň\podujatia\"/>
    </mc:Choice>
  </mc:AlternateContent>
  <bookViews>
    <workbookView xWindow="0" yWindow="0" windowWidth="15345" windowHeight="4635" tabRatio="694" activeTab="5"/>
  </bookViews>
  <sheets>
    <sheet name="Summary" sheetId="13" r:id="rId1"/>
    <sheet name="Beh na 100m" sheetId="10" r:id="rId2"/>
    <sheet name="Beh na 400m" sheetId="2" r:id="rId3"/>
    <sheet name="Beh na 1110m" sheetId="9" r:id="rId4"/>
    <sheet name="Beh na 2220m" sheetId="11" r:id="rId5"/>
    <sheet name="Beh na 8880m" sheetId="12" r:id="rId6"/>
  </sheets>
  <definedNames>
    <definedName name="_xlnm._FilterDatabase" localSheetId="1" hidden="1">'Beh na 100m'!$D$6:$S$21</definedName>
    <definedName name="_xlnm._FilterDatabase" localSheetId="3" hidden="1">'Beh na 1110m'!$C$6:$S$27</definedName>
    <definedName name="_xlnm._FilterDatabase" localSheetId="4" hidden="1">'Beh na 2220m'!$D$6:$P$36</definedName>
    <definedName name="_xlnm._FilterDatabase" localSheetId="2" hidden="1">'Beh na 400m'!$C$6:$S$25</definedName>
    <definedName name="_xlnm._FilterDatabase" localSheetId="5" hidden="1">'Beh na 8880m'!$B$6:$AD$134</definedName>
  </definedNames>
  <calcPr calcId="152511"/>
</workbook>
</file>

<file path=xl/calcChain.xml><?xml version="1.0" encoding="utf-8"?>
<calcChain xmlns="http://schemas.openxmlformats.org/spreadsheetml/2006/main">
  <c r="AE126" i="12" l="1"/>
  <c r="AC125" i="12"/>
  <c r="AC119" i="12"/>
  <c r="AC112" i="12"/>
  <c r="AC101" i="12"/>
  <c r="AC81" i="12"/>
  <c r="AC74" i="12"/>
  <c r="AC73" i="12"/>
  <c r="AC71" i="12"/>
  <c r="AA126" i="12"/>
  <c r="AA125" i="12"/>
  <c r="AA119" i="12"/>
  <c r="AA117" i="12"/>
  <c r="AA112" i="12"/>
  <c r="AA101" i="12"/>
  <c r="AA81" i="12"/>
  <c r="AA74" i="12"/>
  <c r="AA73" i="12"/>
  <c r="AA71" i="12"/>
  <c r="Y127" i="12"/>
  <c r="Y123" i="12"/>
  <c r="Y114" i="12"/>
  <c r="Y108" i="12"/>
  <c r="Y106" i="12"/>
  <c r="Y99" i="12"/>
  <c r="W116" i="12"/>
  <c r="W107" i="12"/>
  <c r="W104" i="12"/>
  <c r="W88" i="12"/>
  <c r="W75" i="12"/>
  <c r="W67" i="12"/>
  <c r="W66" i="12"/>
  <c r="U126" i="12"/>
  <c r="U120" i="12"/>
  <c r="U118" i="12"/>
  <c r="U117" i="12"/>
  <c r="U103" i="12"/>
  <c r="U100" i="12"/>
  <c r="U98" i="12"/>
  <c r="U82" i="12"/>
  <c r="U47" i="12"/>
  <c r="S124" i="12"/>
  <c r="S122" i="12"/>
  <c r="S121" i="12"/>
  <c r="S119" i="12"/>
  <c r="S115" i="12"/>
  <c r="S109" i="12"/>
  <c r="S95" i="12"/>
  <c r="S91" i="12"/>
  <c r="S87" i="12"/>
  <c r="S84" i="12"/>
  <c r="S83" i="12"/>
  <c r="S80" i="12"/>
  <c r="S78" i="12"/>
  <c r="S68" i="12"/>
  <c r="S65" i="12"/>
  <c r="S58" i="12"/>
  <c r="S49" i="12"/>
  <c r="S48" i="12"/>
  <c r="S43" i="12"/>
  <c r="S41" i="12"/>
  <c r="S28" i="12"/>
  <c r="Q110" i="12"/>
  <c r="Q90" i="12"/>
  <c r="Q72" i="12"/>
  <c r="Q69" i="12"/>
  <c r="Q64" i="12"/>
  <c r="Q62" i="12"/>
  <c r="Q60" i="12"/>
  <c r="Q55" i="12"/>
  <c r="Q50" i="12"/>
  <c r="Q42" i="12"/>
  <c r="Q38" i="12"/>
  <c r="O112" i="12"/>
  <c r="O96" i="12"/>
  <c r="O86" i="12"/>
  <c r="O79" i="12"/>
  <c r="O77" i="12"/>
  <c r="O76" i="12"/>
  <c r="O70" i="12"/>
  <c r="O61" i="12"/>
  <c r="O52" i="12"/>
  <c r="O45" i="12"/>
  <c r="O39" i="12"/>
  <c r="O37" i="12"/>
  <c r="O36" i="12"/>
  <c r="O31" i="12"/>
  <c r="O25" i="12"/>
  <c r="O23" i="12"/>
  <c r="O19" i="12"/>
  <c r="O17" i="12"/>
  <c r="O16" i="12"/>
  <c r="O15" i="12"/>
  <c r="O13" i="12"/>
  <c r="O9" i="12"/>
  <c r="M125" i="12" l="1"/>
  <c r="M113" i="12"/>
  <c r="M111" i="12"/>
  <c r="M105" i="12"/>
  <c r="M102" i="12"/>
  <c r="M101" i="12"/>
  <c r="M97" i="12"/>
  <c r="M94" i="12"/>
  <c r="M93" i="12"/>
  <c r="M92" i="12"/>
  <c r="M85" i="12"/>
  <c r="M81" i="12"/>
  <c r="M74" i="12"/>
  <c r="M73" i="12"/>
  <c r="M71" i="12"/>
  <c r="M63" i="12"/>
  <c r="M59" i="12"/>
  <c r="M57" i="12"/>
  <c r="M56" i="12"/>
  <c r="M54" i="12"/>
  <c r="M53" i="12"/>
  <c r="M46" i="12"/>
  <c r="M44" i="12"/>
  <c r="M40" i="12"/>
  <c r="M35" i="12"/>
  <c r="M34" i="12"/>
  <c r="M33" i="12"/>
  <c r="M32" i="12"/>
  <c r="M30" i="12"/>
  <c r="M29" i="12"/>
  <c r="M27" i="12"/>
  <c r="M22" i="12"/>
  <c r="M21" i="12"/>
  <c r="M20" i="12"/>
  <c r="M18" i="12"/>
  <c r="M12" i="12"/>
  <c r="M11" i="12"/>
  <c r="M10" i="12"/>
  <c r="K9" i="12"/>
  <c r="K10" i="12"/>
  <c r="K11" i="12"/>
  <c r="K12" i="12"/>
  <c r="K13" i="12"/>
  <c r="K14" i="12"/>
  <c r="K15" i="12"/>
  <c r="K16" i="12"/>
  <c r="K17" i="12"/>
  <c r="K18" i="12"/>
  <c r="K19" i="12"/>
  <c r="K20" i="12"/>
  <c r="K21" i="12"/>
  <c r="K22" i="12"/>
  <c r="K23" i="12"/>
  <c r="K24" i="12"/>
  <c r="K25" i="12"/>
  <c r="K26" i="12"/>
  <c r="K27" i="12"/>
  <c r="K28" i="12"/>
  <c r="K29" i="12"/>
  <c r="K30" i="12"/>
  <c r="K31" i="12"/>
  <c r="K32" i="12"/>
  <c r="K33" i="12"/>
  <c r="K34" i="12"/>
  <c r="K35" i="12"/>
  <c r="K36" i="12"/>
  <c r="K37" i="12"/>
  <c r="K38" i="12"/>
  <c r="K39" i="12"/>
  <c r="K40" i="12"/>
  <c r="K41" i="12"/>
  <c r="K42" i="12"/>
  <c r="K43" i="12"/>
  <c r="K44" i="12"/>
  <c r="K45" i="12"/>
  <c r="K46" i="12"/>
  <c r="K47" i="12"/>
  <c r="K48" i="12"/>
  <c r="K49" i="12"/>
  <c r="K50" i="12"/>
  <c r="K51" i="12"/>
  <c r="K52" i="12"/>
  <c r="K53" i="12"/>
  <c r="K54" i="12"/>
  <c r="K55" i="12"/>
  <c r="K56" i="12"/>
  <c r="K57" i="12"/>
  <c r="K58" i="12"/>
  <c r="K59" i="12"/>
  <c r="K60" i="12"/>
  <c r="K61" i="12"/>
  <c r="K62" i="12"/>
  <c r="K63" i="12"/>
  <c r="K64" i="12"/>
  <c r="K65" i="12"/>
  <c r="K66" i="12"/>
  <c r="K67" i="12"/>
  <c r="K68" i="12"/>
  <c r="K69" i="12"/>
  <c r="K70" i="12"/>
  <c r="K71" i="12"/>
  <c r="K72" i="12"/>
  <c r="K73" i="12"/>
  <c r="K74" i="12"/>
  <c r="K75" i="12"/>
  <c r="K76" i="12"/>
  <c r="K77" i="12"/>
  <c r="K78" i="12"/>
  <c r="K79" i="12"/>
  <c r="K80" i="12"/>
  <c r="K81" i="12"/>
  <c r="K82" i="12"/>
  <c r="K83" i="12"/>
  <c r="K84" i="12"/>
  <c r="K85" i="12"/>
  <c r="K86" i="12"/>
  <c r="K87" i="12"/>
  <c r="K88" i="12"/>
  <c r="K89" i="12"/>
  <c r="K90" i="12"/>
  <c r="K91" i="12"/>
  <c r="K92" i="12"/>
  <c r="K93" i="12"/>
  <c r="K94" i="12"/>
  <c r="K95" i="12"/>
  <c r="K96" i="12"/>
  <c r="K97" i="12"/>
  <c r="K98" i="12"/>
  <c r="K99" i="12"/>
  <c r="K100" i="12"/>
  <c r="K101" i="12"/>
  <c r="K102" i="12"/>
  <c r="K103" i="12"/>
  <c r="K104" i="12"/>
  <c r="K105" i="12"/>
  <c r="K106" i="12"/>
  <c r="K107" i="12"/>
  <c r="K108" i="12"/>
  <c r="K109" i="12"/>
  <c r="K110" i="12"/>
  <c r="K111" i="12"/>
  <c r="K112" i="12"/>
  <c r="K113" i="12"/>
  <c r="K114" i="12"/>
  <c r="K115" i="12"/>
  <c r="K116" i="12"/>
  <c r="K117" i="12"/>
  <c r="K118" i="12"/>
  <c r="K119" i="12"/>
  <c r="K120" i="12"/>
  <c r="K121" i="12"/>
  <c r="K122" i="12"/>
  <c r="K123" i="12"/>
  <c r="K124" i="12"/>
  <c r="K125" i="12"/>
  <c r="K126" i="12"/>
  <c r="K127" i="12"/>
  <c r="K8" i="12"/>
  <c r="O9" i="11" l="1"/>
  <c r="O8" i="11"/>
  <c r="M9" i="11"/>
  <c r="M8" i="11"/>
  <c r="T20" i="9"/>
  <c r="T17" i="9"/>
  <c r="T15" i="9"/>
  <c r="T13" i="9"/>
  <c r="T10" i="9"/>
  <c r="T9" i="9"/>
  <c r="P27" i="9"/>
  <c r="P24" i="9"/>
  <c r="P23" i="9"/>
  <c r="P22" i="9"/>
  <c r="P21" i="9"/>
  <c r="P19" i="9"/>
  <c r="P18" i="9"/>
  <c r="P16" i="9"/>
  <c r="P14" i="9"/>
  <c r="P11" i="9"/>
  <c r="N26" i="9"/>
  <c r="N25" i="9"/>
  <c r="L9" i="9"/>
  <c r="L10" i="9"/>
  <c r="L11" i="9"/>
  <c r="L12" i="9"/>
  <c r="L13" i="9"/>
  <c r="L14" i="9"/>
  <c r="L15" i="9"/>
  <c r="L16" i="9"/>
  <c r="L17" i="9"/>
  <c r="L18" i="9"/>
  <c r="L19" i="9"/>
  <c r="L20" i="9"/>
  <c r="L21" i="9"/>
  <c r="L22" i="9"/>
  <c r="L23" i="9"/>
  <c r="L24" i="9"/>
  <c r="L25" i="9"/>
  <c r="L26" i="9"/>
  <c r="L27" i="9"/>
  <c r="L8" i="9"/>
  <c r="U19" i="10"/>
  <c r="U18" i="10"/>
  <c r="U17" i="10"/>
  <c r="U16" i="10"/>
  <c r="U14" i="10"/>
  <c r="U13" i="10"/>
  <c r="U12" i="10"/>
  <c r="U11" i="10"/>
  <c r="U8" i="10"/>
  <c r="H29" i="13" l="1"/>
  <c r="G29" i="13"/>
  <c r="I27" i="13"/>
  <c r="I24" i="13"/>
  <c r="I23" i="13"/>
  <c r="I22" i="13"/>
  <c r="T17" i="2"/>
  <c r="T16" i="2"/>
  <c r="T12" i="2"/>
  <c r="T9" i="2"/>
  <c r="R21" i="2"/>
  <c r="R14" i="2"/>
  <c r="R11" i="2"/>
  <c r="R10" i="2"/>
  <c r="L9" i="2"/>
  <c r="L10" i="2"/>
  <c r="L11" i="2"/>
  <c r="L12" i="2"/>
  <c r="L13" i="2"/>
  <c r="L14" i="2"/>
  <c r="L15" i="2"/>
  <c r="L16" i="2"/>
  <c r="L17" i="2"/>
  <c r="L18" i="2"/>
  <c r="P18" i="2" s="1"/>
  <c r="L19" i="2"/>
  <c r="P19" i="2" s="1"/>
  <c r="L20" i="2"/>
  <c r="L21" i="2"/>
  <c r="L22" i="2"/>
  <c r="N22" i="2" s="1"/>
  <c r="L23" i="2"/>
  <c r="L24" i="2"/>
  <c r="L8" i="2"/>
  <c r="S17" i="10"/>
  <c r="S21" i="10"/>
  <c r="S20" i="10"/>
  <c r="S18" i="10"/>
  <c r="S14" i="10"/>
  <c r="S13" i="10"/>
  <c r="S12" i="10"/>
  <c r="S11" i="10"/>
  <c r="S9" i="10"/>
  <c r="S8" i="10"/>
  <c r="O9" i="10"/>
  <c r="O10" i="10"/>
  <c r="O11" i="10"/>
  <c r="O12" i="10"/>
  <c r="O13" i="10"/>
  <c r="O14" i="10"/>
  <c r="O15" i="10"/>
  <c r="O16" i="10"/>
  <c r="O17" i="10"/>
  <c r="O18" i="10"/>
  <c r="O19" i="10"/>
  <c r="O20" i="10"/>
  <c r="O21" i="10"/>
  <c r="O8" i="10"/>
  <c r="Q19" i="10"/>
  <c r="Q16" i="10"/>
  <c r="Q15" i="10"/>
  <c r="I29" i="13" l="1"/>
  <c r="P23" i="2"/>
  <c r="P24" i="2"/>
  <c r="P20" i="2"/>
</calcChain>
</file>

<file path=xl/comments1.xml><?xml version="1.0" encoding="utf-8"?>
<comments xmlns="http://schemas.openxmlformats.org/spreadsheetml/2006/main">
  <authors>
    <author>Macka</author>
  </authors>
  <commentList>
    <comment ref="I22" authorId="0" shapeId="0">
      <text>
        <r>
          <rPr>
            <b/>
            <sz val="9"/>
            <color indexed="81"/>
            <rFont val="Tahoma"/>
            <family val="2"/>
          </rPr>
          <t>Liposky:</t>
        </r>
        <r>
          <rPr>
            <sz val="9"/>
            <color indexed="81"/>
            <rFont val="Tahoma"/>
            <family val="2"/>
          </rPr>
          <t xml:space="preserve">
Pocet bezcov v danej kategorii. 
Dobehli (mam cas) + nedobehli (nemam cas)
</t>
        </r>
      </text>
    </comment>
  </commentList>
</comments>
</file>

<file path=xl/sharedStrings.xml><?xml version="1.0" encoding="utf-8"?>
<sst xmlns="http://schemas.openxmlformats.org/spreadsheetml/2006/main" count="1403" uniqueCount="418">
  <si>
    <t>Ž1 - Žiačky 2006 - 2007</t>
  </si>
  <si>
    <t>Ž2 - Žiaci 2006 - 2007</t>
  </si>
  <si>
    <t>Ž3 - Žiačky 2004 - 2005</t>
  </si>
  <si>
    <t>Ž4 - Žiaci 2004 - 2005</t>
  </si>
  <si>
    <t>Back</t>
  </si>
  <si>
    <t>Ž5 - Žiačky 2001 - 2003</t>
  </si>
  <si>
    <t>Ž6 - Žiaci 2001 - 2003</t>
  </si>
  <si>
    <t>Ž7 - Žiačky 1999 - 2000</t>
  </si>
  <si>
    <t>Ž8 - Žiaci 1999 - 2000</t>
  </si>
  <si>
    <t>Kategória</t>
  </si>
  <si>
    <t>Dĺžka trate [m]</t>
  </si>
  <si>
    <t xml:space="preserve">D1 - Dorastenky 1997-98  </t>
  </si>
  <si>
    <t xml:space="preserve">D2 - Dorastenci 1997-98  </t>
  </si>
  <si>
    <r>
      <rPr>
        <b/>
        <sz val="22"/>
        <color indexed="8"/>
        <rFont val="Calibri"/>
        <family val="2"/>
      </rPr>
      <t>Beh Gáňom</t>
    </r>
    <r>
      <rPr>
        <b/>
        <sz val="18"/>
        <color indexed="8"/>
        <rFont val="Calibri"/>
        <family val="2"/>
      </rPr>
      <t xml:space="preserve">
Prezentácia a registrácia 
2. ročník, Gáň, 17.05.2014</t>
    </r>
  </si>
  <si>
    <t xml:space="preserve">A - Muži do 39 rokov 1975-96  </t>
  </si>
  <si>
    <t xml:space="preserve">B - Muži od 40 do 49 rokov 1965-74  </t>
  </si>
  <si>
    <t xml:space="preserve">C - Muži od 50 do 59 rokov 1955-64  </t>
  </si>
  <si>
    <t xml:space="preserve">D - Muži nad 60 rokov – 1954 a starší  </t>
  </si>
  <si>
    <t xml:space="preserve">F - Ženy do 35 rokov 1980-96  </t>
  </si>
  <si>
    <t xml:space="preserve">G - Ženy od 35 do 49 rokov 1965-79  </t>
  </si>
  <si>
    <t xml:space="preserve">H - Ženy nad 50 rokov 1964 a staršie  </t>
  </si>
  <si>
    <t>Muž</t>
  </si>
  <si>
    <t>Žena</t>
  </si>
  <si>
    <t>Klub/Oddiel</t>
  </si>
  <si>
    <t>Štát</t>
  </si>
  <si>
    <t>SVK</t>
  </si>
  <si>
    <t>Áno</t>
  </si>
  <si>
    <t>Nie</t>
  </si>
  <si>
    <t>Poradové čislo registrácie</t>
  </si>
  <si>
    <t>Poradie</t>
  </si>
  <si>
    <t>400 metrov
ročníky: 2004 - 2007</t>
  </si>
  <si>
    <t>1110 metrov
ročníky: 1999 - 2003</t>
  </si>
  <si>
    <t>8880 metrov
ročníky:  1900 - 1996</t>
  </si>
  <si>
    <t>2220 metrov
ročníky: 1997 a 1998</t>
  </si>
  <si>
    <t>100 metrov
ročníky: 2008 -  2014</t>
  </si>
  <si>
    <t>A - Muži do 39 rokov 1975-96</t>
  </si>
  <si>
    <t>B - Muži od 40 do 49 rokov 1965-74</t>
  </si>
  <si>
    <t>C - Muži od 50 do 59 rokov 1955-64</t>
  </si>
  <si>
    <t>D - Muži nad 60 rokov – 1954 a starší</t>
  </si>
  <si>
    <t>D2 - Dorastenci 1997-98</t>
  </si>
  <si>
    <t>D1 - Dorastenky 1997-98</t>
  </si>
  <si>
    <t>HU</t>
  </si>
  <si>
    <t xml:space="preserve">PV - Predškolský vek  </t>
  </si>
  <si>
    <t>BH - Beh zdravia (bez vekoveho obmedzenia)</t>
  </si>
  <si>
    <t>Oddiel</t>
  </si>
  <si>
    <t>Pohlavie</t>
  </si>
  <si>
    <t>Rok narodenia</t>
  </si>
  <si>
    <t>Kategória behu</t>
  </si>
  <si>
    <t>Lenka Takacova</t>
  </si>
  <si>
    <t>Viktor Grell</t>
  </si>
  <si>
    <t>Lucia Hindakova</t>
  </si>
  <si>
    <t>Lucia Holicova</t>
  </si>
  <si>
    <t>Myava</t>
  </si>
  <si>
    <t>Richard Varga</t>
  </si>
  <si>
    <t>Michal Marhofer</t>
  </si>
  <si>
    <t>Stefan Voras</t>
  </si>
  <si>
    <t>Veronika Horvathova</t>
  </si>
  <si>
    <t>Lukas Geleta</t>
  </si>
  <si>
    <t>Ryan Szarka</t>
  </si>
  <si>
    <t>Lucia Lakatošová</t>
  </si>
  <si>
    <t>Patrik Ondrušek</t>
  </si>
  <si>
    <t>Richard Šipkovský</t>
  </si>
  <si>
    <t>Tomáš Lupták</t>
  </si>
  <si>
    <t>Lucia Luptáková</t>
  </si>
  <si>
    <t>Veronika Koláriková</t>
  </si>
  <si>
    <t>Roman Bánczi</t>
  </si>
  <si>
    <t>Filip Linek</t>
  </si>
  <si>
    <t>Samuel Kivaroth</t>
  </si>
  <si>
    <t>gym ga</t>
  </si>
  <si>
    <t>Manuel Voros</t>
  </si>
  <si>
    <t>Gan</t>
  </si>
  <si>
    <t>Adrian Takac</t>
  </si>
  <si>
    <t>Andrej Kiliany</t>
  </si>
  <si>
    <t>Viktoria Zahorska</t>
  </si>
  <si>
    <t>AC Nove Zamkz</t>
  </si>
  <si>
    <t>Samuel Ujlacky</t>
  </si>
  <si>
    <t>Kevin Veres</t>
  </si>
  <si>
    <t>Marek Geleta</t>
  </si>
  <si>
    <t>Filip Bartek</t>
  </si>
  <si>
    <t>Ladislav Sárkány</t>
  </si>
  <si>
    <t>Lukáš Herák</t>
  </si>
  <si>
    <t>Tomáš Kanko</t>
  </si>
  <si>
    <t>Nancy Grellová</t>
  </si>
  <si>
    <t>Andrea Hrdlicová</t>
  </si>
  <si>
    <t>Jaroslav Filipčík</t>
  </si>
  <si>
    <t>Kristián Danišovič</t>
  </si>
  <si>
    <t>Marcel Róža</t>
  </si>
  <si>
    <t>Nicolas Voros</t>
  </si>
  <si>
    <t>Denis Gál</t>
  </si>
  <si>
    <t>Denis Marhofer</t>
  </si>
  <si>
    <t>Predškolský vek</t>
  </si>
  <si>
    <t>Veronika Kilianyova</t>
  </si>
  <si>
    <t>Natálka Novotná</t>
  </si>
  <si>
    <t>Tamarka Cholújová</t>
  </si>
  <si>
    <t>Terezka Novotná</t>
  </si>
  <si>
    <t>Natália Tvrdá</t>
  </si>
  <si>
    <t>Viktor Bene</t>
  </si>
  <si>
    <t>Predškolský</t>
  </si>
  <si>
    <t>Branislav Butko</t>
  </si>
  <si>
    <t>Galanta</t>
  </si>
  <si>
    <t>Veronika Geletova</t>
  </si>
  <si>
    <t>Evička Kuklová</t>
  </si>
  <si>
    <t>Hanka Kuklová</t>
  </si>
  <si>
    <t>Leuška Hrotková</t>
  </si>
  <si>
    <t>Alex Bene</t>
  </si>
  <si>
    <t>Alžbeta Horváthová</t>
  </si>
  <si>
    <t>Martin Grell</t>
  </si>
  <si>
    <t>Dominika Jóbová</t>
  </si>
  <si>
    <t>Ivan Plevza</t>
  </si>
  <si>
    <t>Andrea Hatasova</t>
  </si>
  <si>
    <t>G - Ženy od 35 do 49 rokov   &lt;1965 - 79&gt;</t>
  </si>
  <si>
    <t>Anton Kukla</t>
  </si>
  <si>
    <t>Pavel Selecky</t>
  </si>
  <si>
    <t>Milan Cajkovic</t>
  </si>
  <si>
    <t>Trnava</t>
  </si>
  <si>
    <t>Peter Ormandik</t>
  </si>
  <si>
    <t>Michael Lancz</t>
  </si>
  <si>
    <t>OZ Mládež Gáň</t>
  </si>
  <si>
    <t>Vladimir Krazalkovic</t>
  </si>
  <si>
    <t>Peter Hrban</t>
  </si>
  <si>
    <t>Ambroz Pavlik</t>
  </si>
  <si>
    <t>Ervin Dovina</t>
  </si>
  <si>
    <t>Martin Tibensky</t>
  </si>
  <si>
    <t>OZ mladez gan</t>
  </si>
  <si>
    <t>Ján Hudec</t>
  </si>
  <si>
    <t>Matej Ambruš</t>
  </si>
  <si>
    <t>Maroš Holub</t>
  </si>
  <si>
    <t>Vendelín Krištofiak</t>
  </si>
  <si>
    <t>Barbora Jankovičová</t>
  </si>
  <si>
    <t>Lucia Míková</t>
  </si>
  <si>
    <t>F - Ženy do 35 rokov   &lt;1980 - 96&gt;</t>
  </si>
  <si>
    <t>Miško Choluj</t>
  </si>
  <si>
    <t>Dominik Lancz</t>
  </si>
  <si>
    <t>Peter Slezák</t>
  </si>
  <si>
    <t>Ľubomír Lakatoš</t>
  </si>
  <si>
    <t>Vinohradské strely</t>
  </si>
  <si>
    <t>Tatiana Lakatošová</t>
  </si>
  <si>
    <t>Miroslav Jura</t>
  </si>
  <si>
    <t>Levice</t>
  </si>
  <si>
    <t>Ľubomír Kováč</t>
  </si>
  <si>
    <t>Katarína Mancová</t>
  </si>
  <si>
    <t>Petra Palkovičová</t>
  </si>
  <si>
    <t>Peter Meszaros</t>
  </si>
  <si>
    <t>V pohybe</t>
  </si>
  <si>
    <t>Tomáš Sándor</t>
  </si>
  <si>
    <t>Ľuboš Radimák</t>
  </si>
  <si>
    <t>Jana Styková</t>
  </si>
  <si>
    <t>Marko Takáč</t>
  </si>
  <si>
    <t>Lenka Hudeková</t>
  </si>
  <si>
    <t>ROHLIK GA</t>
  </si>
  <si>
    <t>František Jankovič</t>
  </si>
  <si>
    <t>Šachový klub Gáň</t>
  </si>
  <si>
    <t>Jarolím Kozmer</t>
  </si>
  <si>
    <t>Obec Gáň</t>
  </si>
  <si>
    <t>Samuel Scipa</t>
  </si>
  <si>
    <t>Matus Kompas</t>
  </si>
  <si>
    <t>Rudolf Vecerka</t>
  </si>
  <si>
    <t>Zlatka Balazova</t>
  </si>
  <si>
    <t>Milan Samec</t>
  </si>
  <si>
    <t>H - Ženy nad 50 rokov  &lt;1964 a staršie&gt;</t>
  </si>
  <si>
    <t>Kamilka Ondrušeková</t>
  </si>
  <si>
    <t>Lenka Andová</t>
  </si>
  <si>
    <t>Alžbeta Mrvová</t>
  </si>
  <si>
    <t>Ivan Mrva</t>
  </si>
  <si>
    <t>Ján Klimek</t>
  </si>
  <si>
    <t>Jozef Kotlár</t>
  </si>
  <si>
    <t>Milan Nižnan</t>
  </si>
  <si>
    <t>František Nagy</t>
  </si>
  <si>
    <t>Eugen Dubec</t>
  </si>
  <si>
    <t>Patrik koci</t>
  </si>
  <si>
    <t>Robert Baláži</t>
  </si>
  <si>
    <t>Nitra Kettlebell</t>
  </si>
  <si>
    <t>Miroslav Psota</t>
  </si>
  <si>
    <t>Michal Duchovic</t>
  </si>
  <si>
    <t>kettlebell nitra</t>
  </si>
  <si>
    <t>Marta Kočiová</t>
  </si>
  <si>
    <t>Andrea valábiková</t>
  </si>
  <si>
    <t>Emília Badinská</t>
  </si>
  <si>
    <t>Juraj Kralik</t>
  </si>
  <si>
    <t>Zdenko Šabík</t>
  </si>
  <si>
    <t>Ladislav Urbanovič</t>
  </si>
  <si>
    <t>Stanislav Sevcik</t>
  </si>
  <si>
    <t>Daniel Krivosudský</t>
  </si>
  <si>
    <t>Sereď</t>
  </si>
  <si>
    <t>Anton Tibensky</t>
  </si>
  <si>
    <t>Mário Ondriaš</t>
  </si>
  <si>
    <t>Marek Horský</t>
  </si>
  <si>
    <t>Dolná Streda</t>
  </si>
  <si>
    <t>Marek Hladík</t>
  </si>
  <si>
    <t>PROefekt</t>
  </si>
  <si>
    <t>Branislav Tibensky</t>
  </si>
  <si>
    <t>Peter Cambal</t>
  </si>
  <si>
    <t>Peter Urbanovič</t>
  </si>
  <si>
    <t>Miroslav Chamko</t>
  </si>
  <si>
    <t>Cyril Bohunicky</t>
  </si>
  <si>
    <t>Jaroslav Baťo</t>
  </si>
  <si>
    <t>Peter Slovinec</t>
  </si>
  <si>
    <t>My vieme prečo</t>
  </si>
  <si>
    <t>Peter Nagy</t>
  </si>
  <si>
    <t>Veronika Heringh</t>
  </si>
  <si>
    <t>Žitný Ostrov</t>
  </si>
  <si>
    <t>Viktor Drizga</t>
  </si>
  <si>
    <t>Lajos Ritter</t>
  </si>
  <si>
    <t>Péter Hodossy</t>
  </si>
  <si>
    <t>Peter Krajčovič</t>
  </si>
  <si>
    <t>run for fun</t>
  </si>
  <si>
    <t>Vladimír Petrovič</t>
  </si>
  <si>
    <t>Trstín</t>
  </si>
  <si>
    <t>Karol Petocz</t>
  </si>
  <si>
    <t>Emil Holický</t>
  </si>
  <si>
    <t>Ronald Kontár</t>
  </si>
  <si>
    <t>Marathon Club Žitný Ostrov</t>
  </si>
  <si>
    <t>Pavol Tokár</t>
  </si>
  <si>
    <t>šušky-hrušky</t>
  </si>
  <si>
    <t>Ján Palov</t>
  </si>
  <si>
    <t>Senec</t>
  </si>
  <si>
    <t>Jozef Rendek</t>
  </si>
  <si>
    <t>TJ- Dolná Krupá</t>
  </si>
  <si>
    <t>Ján Botcher</t>
  </si>
  <si>
    <t>Pavol Erdziak</t>
  </si>
  <si>
    <t>Tasr Bratislava</t>
  </si>
  <si>
    <t>Janette Šimková</t>
  </si>
  <si>
    <t>Považský cukor Trenčianska Teplá</t>
  </si>
  <si>
    <t>Lukáš Babic</t>
  </si>
  <si>
    <t>miroslav Miškovič</t>
  </si>
  <si>
    <t>Zdena Brezinová</t>
  </si>
  <si>
    <t>Run For Fun  Lozorno</t>
  </si>
  <si>
    <t>Štefan Szávasz</t>
  </si>
  <si>
    <t>SAMSUNG</t>
  </si>
  <si>
    <t>Peter Zathurecky</t>
  </si>
  <si>
    <t>Mária Mrvová</t>
  </si>
  <si>
    <t>Štefan Novák</t>
  </si>
  <si>
    <t>Alena Nedomová</t>
  </si>
  <si>
    <t>Sládkovičovo</t>
  </si>
  <si>
    <t>Dušan Tomič</t>
  </si>
  <si>
    <t>GALANTA</t>
  </si>
  <si>
    <t>Vladimir Mrva</t>
  </si>
  <si>
    <t>Štefan Hupko</t>
  </si>
  <si>
    <t>ETI ELB</t>
  </si>
  <si>
    <t>Eduard Volek</t>
  </si>
  <si>
    <t>Cyklocentrum plus Trnava</t>
  </si>
  <si>
    <t>Darina Vuongová</t>
  </si>
  <si>
    <t>Vuong Team žarnovica</t>
  </si>
  <si>
    <t>Peter Bernáth</t>
  </si>
  <si>
    <t>Svätoslav Monsberger</t>
  </si>
  <si>
    <t>Marián Almáši</t>
  </si>
  <si>
    <t>BEHAME .sk</t>
  </si>
  <si>
    <t>Jakub Kriška</t>
  </si>
  <si>
    <t>Ľuboš Ferenc</t>
  </si>
  <si>
    <t>Fešák team Trnava</t>
  </si>
  <si>
    <t>Zsuzsa Chmelovics</t>
  </si>
  <si>
    <t>Sprint</t>
  </si>
  <si>
    <t>Kristína Kissová</t>
  </si>
  <si>
    <t>Miroslav Plešivka</t>
  </si>
  <si>
    <t>Sándor Horváth</t>
  </si>
  <si>
    <t>Aniko Herendi</t>
  </si>
  <si>
    <t>Filip Kubiš</t>
  </si>
  <si>
    <t>BCP</t>
  </si>
  <si>
    <t>Valéria Balogh</t>
  </si>
  <si>
    <t>János Lamatsch</t>
  </si>
  <si>
    <t>sPRINT</t>
  </si>
  <si>
    <t>Iveta Ovečková</t>
  </si>
  <si>
    <t>RedBull Fau Team</t>
  </si>
  <si>
    <t>Pavol Ovečka</t>
  </si>
  <si>
    <t>Red Bull Feu TEAM</t>
  </si>
  <si>
    <t>Peter Kusý</t>
  </si>
  <si>
    <t>Rudolf Petrikovič</t>
  </si>
  <si>
    <t>Hrušovany</t>
  </si>
  <si>
    <t>Michal Polačik</t>
  </si>
  <si>
    <t>Miroslav Peško</t>
  </si>
  <si>
    <t>eD RUN Team</t>
  </si>
  <si>
    <t>Marián Šinkovič</t>
  </si>
  <si>
    <t>Ján Michalík</t>
  </si>
  <si>
    <t>Miroslav Černý</t>
  </si>
  <si>
    <t>Ak Bojničky</t>
  </si>
  <si>
    <t>Topoľčany</t>
  </si>
  <si>
    <t>Výsledná listina  chlapci</t>
  </si>
  <si>
    <t>Výsledná listina dievčatá</t>
  </si>
  <si>
    <t>Výsledná listina bez rozdielu pohlavia</t>
  </si>
  <si>
    <t>Priradené štartovné čislo</t>
  </si>
  <si>
    <t>Peter Bartek</t>
  </si>
  <si>
    <t>DNS</t>
  </si>
  <si>
    <t>Peter Horňáček</t>
  </si>
  <si>
    <t>Jozef Lelkes</t>
  </si>
  <si>
    <t>Jana Ferenczyová</t>
  </si>
  <si>
    <t>Miroslava Pizurová</t>
  </si>
  <si>
    <t>Helena Barančíková</t>
  </si>
  <si>
    <t>Elena Hindakova</t>
  </si>
  <si>
    <t>Maria Hindakova</t>
  </si>
  <si>
    <t>Rudolf Gabris</t>
  </si>
  <si>
    <t>Miroslav Bartoš</t>
  </si>
  <si>
    <t>Adam Kianička</t>
  </si>
  <si>
    <t>Lucia Kovácsová</t>
  </si>
  <si>
    <t>Róbert Lancz</t>
  </si>
  <si>
    <t>Mládež Gáň</t>
  </si>
  <si>
    <t>Jozef Butko</t>
  </si>
  <si>
    <t>Marian Geleta</t>
  </si>
  <si>
    <t>Beata Geletova</t>
  </si>
  <si>
    <t>Michal Blaho</t>
  </si>
  <si>
    <t>Monika Zuberecová</t>
  </si>
  <si>
    <t>Filip Hamrák</t>
  </si>
  <si>
    <t>Evka Ondrušeková</t>
  </si>
  <si>
    <t>Réka Barcziová</t>
  </si>
  <si>
    <t>Viktória Barcziová</t>
  </si>
  <si>
    <t>Stefan Javorka</t>
  </si>
  <si>
    <t>Szilárd Barczi</t>
  </si>
  <si>
    <t>Ladislav Rezňák</t>
  </si>
  <si>
    <t>Veronika Jankovičová</t>
  </si>
  <si>
    <t>Veronika Andova</t>
  </si>
  <si>
    <t>Email na bežca</t>
  </si>
  <si>
    <t>1.miesto</t>
  </si>
  <si>
    <t>2.miesto</t>
  </si>
  <si>
    <t>3.miesto</t>
  </si>
  <si>
    <t>Občan Gáňu
Áno/Nie</t>
  </si>
  <si>
    <t>Erika Báncziová</t>
  </si>
  <si>
    <t>neobsadené</t>
  </si>
  <si>
    <t>Absolútne poradie</t>
  </si>
  <si>
    <t>Miroslav Hindak</t>
  </si>
  <si>
    <t>Hanza Galanta</t>
  </si>
  <si>
    <t>Poradie
Ž1 - Žiačky 2006 - 2007</t>
  </si>
  <si>
    <t>Poradie
Ž2 - Žiaci 2006 - 2007</t>
  </si>
  <si>
    <t>Poradie
Ž3 - Žiačky 2004 - 2005</t>
  </si>
  <si>
    <t>Poradie
Ž4 - Žiaci 2004 - 2005</t>
  </si>
  <si>
    <t>82. Štefan Voras</t>
  </si>
  <si>
    <t>10. Lucia Hindakova</t>
  </si>
  <si>
    <t>183. Tomáš Lupták</t>
  </si>
  <si>
    <t>184. Lucia Luptáková</t>
  </si>
  <si>
    <t>98. Lucia Lakatošová</t>
  </si>
  <si>
    <t>56. Natália Tvrdá</t>
  </si>
  <si>
    <t>51. Natália Novortná</t>
  </si>
  <si>
    <t>84. Alžbeta Horváthová</t>
  </si>
  <si>
    <t>12. Lucia Holicova</t>
  </si>
  <si>
    <t>2. Lenka Takacova</t>
  </si>
  <si>
    <t>15. Richard Varga</t>
  </si>
  <si>
    <t>85. Lukas Geleta</t>
  </si>
  <si>
    <t>20. Michal Marhofer</t>
  </si>
  <si>
    <t>Počet registrovaných bežcov</t>
  </si>
  <si>
    <t>Spolu</t>
  </si>
  <si>
    <t>17. Viktoria Zahorska</t>
  </si>
  <si>
    <t>182. Andrea Hrdlicová</t>
  </si>
  <si>
    <t>181. Nancy Grellová</t>
  </si>
  <si>
    <t>96. Filip Bartek</t>
  </si>
  <si>
    <t>Miloš Šipkovský</t>
  </si>
  <si>
    <t>178. Miloš Šipkovský</t>
  </si>
  <si>
    <t>81. Kevin Veres</t>
  </si>
  <si>
    <t>5. Samuel Kivaroth</t>
  </si>
  <si>
    <t>187. Jaroslav Filipčík</t>
  </si>
  <si>
    <t>188. Kristián Danišovič</t>
  </si>
  <si>
    <t>Poradie
Ž5 - Žiačky 2001 - 2003</t>
  </si>
  <si>
    <t>Poradie
Ž6 - Žiaci 2001 - 2003</t>
  </si>
  <si>
    <t>Poradie
Ž7 - Žiačky 1999 - 2000</t>
  </si>
  <si>
    <t>Poradie
Ž8 - Žiaci 1999 - 2000</t>
  </si>
  <si>
    <t>nemeralo sa</t>
  </si>
  <si>
    <t>BH - Beh zdravia</t>
  </si>
  <si>
    <t>Mena a priezvisko</t>
  </si>
  <si>
    <t>185. Dominika Jóbová</t>
  </si>
  <si>
    <t>Nikola Sturdikova</t>
  </si>
  <si>
    <t>29. Nikola Sturdikova</t>
  </si>
  <si>
    <t>9. Martin Grell</t>
  </si>
  <si>
    <t>Klub dochodcov Trnava</t>
  </si>
  <si>
    <t>SK Nebojsa</t>
  </si>
  <si>
    <t>Poradie
Kategória A</t>
  </si>
  <si>
    <t>Poradie
Kategória B</t>
  </si>
  <si>
    <t>Strata na vitaza
[mm:ss]</t>
  </si>
  <si>
    <t>Strata na víťaza
[mm:ss]</t>
  </si>
  <si>
    <t>Poradie
Kategória C</t>
  </si>
  <si>
    <t>Poradie
Kategória D</t>
  </si>
  <si>
    <t>Poradie
Kategória F</t>
  </si>
  <si>
    <t>Poradie
Kategória G</t>
  </si>
  <si>
    <t>Poradie
Kategória H</t>
  </si>
  <si>
    <t>Výsledny čas
[hh:mm:ss]</t>
  </si>
  <si>
    <t xml:space="preserve">Absolútne poradie Gáňanov
</t>
  </si>
  <si>
    <t xml:space="preserve">Absolútne poradie Gáňanov Muž
</t>
  </si>
  <si>
    <t xml:space="preserve">Absolútne poradie Gáňanov  Žena
</t>
  </si>
  <si>
    <t>Vierka Tibenska</t>
  </si>
  <si>
    <t>124. Marek Hladík</t>
  </si>
  <si>
    <t>250. Péter Hodossy</t>
  </si>
  <si>
    <t>131. Pavol Tokár</t>
  </si>
  <si>
    <t>240. Ľuboš Ferenc</t>
  </si>
  <si>
    <t>231. Marián Almáši</t>
  </si>
  <si>
    <t>40. Peter Horňáček</t>
  </si>
  <si>
    <t>125. Peter Urbanovič</t>
  </si>
  <si>
    <t>197. Jozef Kotlár</t>
  </si>
  <si>
    <t>153. Ján Michalík</t>
  </si>
  <si>
    <t>109. Milan Samec</t>
  </si>
  <si>
    <t>121. Ladislav Urbanovič</t>
  </si>
  <si>
    <t>122. Jozef Lelkes</t>
  </si>
  <si>
    <t>93. Jana Styková</t>
  </si>
  <si>
    <t>241. Veronika Heringh</t>
  </si>
  <si>
    <t>180. Lenka Andová</t>
  </si>
  <si>
    <t>246. Jana Ferenczyová</t>
  </si>
  <si>
    <t>64. Tatiana Lakatošová</t>
  </si>
  <si>
    <t>147. Darina Vuongová</t>
  </si>
  <si>
    <t>234. Aniko Herendi</t>
  </si>
  <si>
    <t>257. Alena Nedomová</t>
  </si>
  <si>
    <t>254. Helena Barančíková</t>
  </si>
  <si>
    <t>Merenie času + záznam údajov: Csaba Šemetka</t>
  </si>
  <si>
    <t>Spracovanie údajov + vyhodnotenie: Jozef Lipovský</t>
  </si>
  <si>
    <t>Výsledny čas
[mm:ss.SS]</t>
  </si>
  <si>
    <t>Strata na víťaza
[mm:ss.SS]</t>
  </si>
  <si>
    <t>TJ Slovan Duslo Sala</t>
  </si>
  <si>
    <t>Krb Partizanake</t>
  </si>
  <si>
    <t>Kettlebell Nitra</t>
  </si>
  <si>
    <t>BK Malzenice</t>
  </si>
  <si>
    <t>Klub dochodcov Soporna</t>
  </si>
  <si>
    <t>Pocet Gananov</t>
  </si>
  <si>
    <t>6. Viktor Grell</t>
  </si>
  <si>
    <t>Beh Gáňom
Prezentácia a registrácia 
2. ročník, Gáň, 17.05.2014
Dĺžka trate: 100 metrov</t>
  </si>
  <si>
    <t>Výsledny čas
[ss,0]</t>
  </si>
  <si>
    <t>Strata na víťaza
[ss,0]</t>
  </si>
  <si>
    <t>Výsledná listina Gaňania</t>
  </si>
  <si>
    <t>Beh Gáňom
Prezentácia a registrácia 
2. ročník, Gáň, 17.05.2014
Dĺžka trate: 400 metrov</t>
  </si>
  <si>
    <t>Beh Gáňom
Prezentácia a registrácia 
2. ročník, Gáň, 17.05.2014
Dĺžka trate: 1110 metrov</t>
  </si>
  <si>
    <t>Beh Gáňom
Prezentácia a registrácia 
2. ročník, Gáň, 17.05.2014
Dĺžka trate: 2220 metrov</t>
  </si>
  <si>
    <t>Poradie
D1 - Dorastenky 
1997-98</t>
  </si>
  <si>
    <t>Poradie
D2 - Dorastenci
1997-98</t>
  </si>
  <si>
    <t>Beh Gáňom
Prezentácia a registrácia 
2. ročník, Gáň, 17.05.2014
Dĺžka trate: 8880 metrov</t>
  </si>
  <si>
    <t>Miroslav hindak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</si>
</sst>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h]:mm:ss;@"/>
    <numFmt numFmtId="165" formatCode="d/m/yy\ h:mm;@"/>
    <numFmt numFmtId="166" formatCode="0.0"/>
  </numFmts>
  <fonts count="18" x14ac:knownFonts="1">
    <font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8"/>
      <color indexed="8"/>
      <name val="Calibri"/>
      <family val="2"/>
    </font>
    <font>
      <b/>
      <sz val="22"/>
      <color indexed="8"/>
      <name val="Calibri"/>
      <family val="2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000000"/>
      <name val="Arial"/>
      <family val="2"/>
    </font>
    <font>
      <b/>
      <u/>
      <sz val="14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/>
  </cellStyleXfs>
  <cellXfs count="141">
    <xf numFmtId="0" fontId="0" fillId="0" borderId="0" xfId="0"/>
    <xf numFmtId="0" fontId="0" fillId="0" borderId="0" xfId="0" applyAlignment="1">
      <alignment horizontal="center" vertical="center"/>
    </xf>
    <xf numFmtId="0" fontId="7" fillId="0" borderId="0" xfId="0" applyFont="1"/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164" fontId="0" fillId="0" borderId="1" xfId="0" applyNumberForma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0" xfId="1" applyFill="1" applyBorder="1" applyAlignment="1">
      <alignment vertical="center"/>
    </xf>
    <xf numFmtId="0" fontId="0" fillId="0" borderId="0" xfId="0" applyAlignment="1">
      <alignment horizontal="center" vertical="top"/>
    </xf>
    <xf numFmtId="1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2" xfId="0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0" fontId="0" fillId="4" borderId="3" xfId="0" applyFill="1" applyBorder="1" applyAlignment="1">
      <alignment horizontal="left" vertical="center"/>
    </xf>
    <xf numFmtId="0" fontId="0" fillId="4" borderId="4" xfId="0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wrapText="1"/>
    </xf>
    <xf numFmtId="0" fontId="0" fillId="0" borderId="1" xfId="0" applyFill="1" applyBorder="1" applyAlignment="1">
      <alignment wrapText="1"/>
    </xf>
    <xf numFmtId="0" fontId="0" fillId="0" borderId="5" xfId="0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64" fontId="0" fillId="0" borderId="1" xfId="0" applyNumberFormat="1" applyBorder="1"/>
    <xf numFmtId="0" fontId="0" fillId="0" borderId="1" xfId="0" applyFill="1" applyBorder="1"/>
    <xf numFmtId="2" fontId="0" fillId="0" borderId="1" xfId="0" applyNumberForma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21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left" wrapText="1"/>
    </xf>
    <xf numFmtId="166" fontId="0" fillId="0" borderId="7" xfId="0" applyNumberFormat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4" borderId="7" xfId="0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0" fontId="0" fillId="3" borderId="8" xfId="0" applyFill="1" applyBorder="1" applyAlignment="1">
      <alignment horizontal="left" vertical="center"/>
    </xf>
    <xf numFmtId="0" fontId="0" fillId="3" borderId="9" xfId="0" applyFill="1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5" fillId="6" borderId="12" xfId="1" applyFill="1" applyBorder="1" applyAlignment="1">
      <alignment horizontal="center" vertical="center" wrapText="1"/>
    </xf>
    <xf numFmtId="0" fontId="0" fillId="6" borderId="12" xfId="0" applyFill="1" applyBorder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0" fillId="6" borderId="15" xfId="0" applyFill="1" applyBorder="1" applyAlignment="1">
      <alignment horizontal="left" vertical="center"/>
    </xf>
    <xf numFmtId="0" fontId="0" fillId="4" borderId="9" xfId="0" applyFill="1" applyBorder="1" applyAlignment="1">
      <alignment horizontal="left" vertical="center"/>
    </xf>
    <xf numFmtId="0" fontId="8" fillId="0" borderId="1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15" fillId="0" borderId="0" xfId="0" applyFont="1"/>
    <xf numFmtId="47" fontId="0" fillId="0" borderId="7" xfId="0" applyNumberFormat="1" applyBorder="1" applyAlignment="1">
      <alignment horizontal="center" vertical="center"/>
    </xf>
    <xf numFmtId="47" fontId="0" fillId="0" borderId="1" xfId="0" applyNumberFormat="1" applyBorder="1" applyAlignment="1">
      <alignment horizontal="center" vertical="center"/>
    </xf>
    <xf numFmtId="47" fontId="0" fillId="0" borderId="1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6" borderId="1" xfId="0" applyFill="1" applyBorder="1" applyAlignment="1">
      <alignment horizontal="center" wrapText="1"/>
    </xf>
    <xf numFmtId="0" fontId="0" fillId="6" borderId="1" xfId="0" applyFill="1" applyBorder="1" applyAlignment="1">
      <alignment wrapText="1"/>
    </xf>
    <xf numFmtId="164" fontId="0" fillId="6" borderId="1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165" fontId="12" fillId="2" borderId="29" xfId="0" applyNumberFormat="1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2" fillId="0" borderId="3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32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2" fillId="0" borderId="33" xfId="0" applyFont="1" applyFill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166" fontId="0" fillId="0" borderId="1" xfId="0" applyNumberFormat="1" applyFill="1" applyBorder="1" applyAlignment="1">
      <alignment horizontal="center" vertical="center"/>
    </xf>
    <xf numFmtId="0" fontId="11" fillId="5" borderId="0" xfId="1" applyFont="1" applyFill="1" applyBorder="1" applyAlignment="1">
      <alignment vertical="center"/>
    </xf>
    <xf numFmtId="0" fontId="11" fillId="0" borderId="0" xfId="1" applyFont="1" applyFill="1" applyBorder="1" applyAlignment="1">
      <alignment vertical="center"/>
    </xf>
    <xf numFmtId="0" fontId="0" fillId="0" borderId="0" xfId="0" applyFill="1"/>
    <xf numFmtId="47" fontId="0" fillId="0" borderId="1" xfId="0" applyNumberFormat="1" applyBorder="1" applyAlignment="1">
      <alignment horizontal="center"/>
    </xf>
    <xf numFmtId="47" fontId="0" fillId="0" borderId="6" xfId="0" applyNumberForma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21" fontId="0" fillId="8" borderId="1" xfId="0" applyNumberForma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wrapText="1"/>
    </xf>
    <xf numFmtId="0" fontId="17" fillId="0" borderId="1" xfId="0" applyFont="1" applyFill="1" applyBorder="1" applyAlignment="1">
      <alignment wrapText="1"/>
    </xf>
    <xf numFmtId="21" fontId="17" fillId="0" borderId="1" xfId="0" applyNumberFormat="1" applyFont="1" applyFill="1" applyBorder="1" applyAlignment="1">
      <alignment horizontal="center" vertical="center"/>
    </xf>
    <xf numFmtId="45" fontId="0" fillId="0" borderId="1" xfId="0" applyNumberForma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8" fillId="2" borderId="6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7" fillId="0" borderId="1" xfId="0" applyFont="1" applyFill="1" applyBorder="1" applyAlignment="1">
      <alignment horizontal="left" vertical="center" wrapText="1"/>
    </xf>
    <xf numFmtId="0" fontId="0" fillId="6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5" fillId="6" borderId="16" xfId="1" applyFill="1" applyBorder="1" applyAlignment="1">
      <alignment horizontal="center" vertical="center" wrapText="1"/>
    </xf>
    <xf numFmtId="0" fontId="5" fillId="6" borderId="17" xfId="1" applyFill="1" applyBorder="1" applyAlignment="1">
      <alignment horizontal="center" vertical="center" wrapText="1"/>
    </xf>
    <xf numFmtId="0" fontId="5" fillId="6" borderId="18" xfId="1" applyFill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5" fillId="6" borderId="2" xfId="1" applyFill="1" applyBorder="1" applyAlignment="1">
      <alignment horizontal="center" vertical="center" wrapText="1"/>
    </xf>
    <xf numFmtId="0" fontId="5" fillId="6" borderId="3" xfId="1" applyFill="1" applyBorder="1" applyAlignment="1">
      <alignment horizontal="center" vertical="center"/>
    </xf>
    <xf numFmtId="0" fontId="5" fillId="6" borderId="4" xfId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2" borderId="26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5" fillId="6" borderId="17" xfId="1" applyFill="1" applyBorder="1" applyAlignment="1">
      <alignment horizontal="center" vertical="center"/>
    </xf>
    <xf numFmtId="0" fontId="5" fillId="6" borderId="18" xfId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11" fillId="5" borderId="0" xfId="1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2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12" fillId="0" borderId="23" xfId="0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</cellXfs>
  <cellStyles count="3">
    <cellStyle name="Hypertextový odkaz" xfId="1" builtinId="8"/>
    <cellStyle name="normálne 2" xfId="2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8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8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428625</xdr:rowOff>
    </xdr:from>
    <xdr:to>
      <xdr:col>3</xdr:col>
      <xdr:colOff>438150</xdr:colOff>
      <xdr:row>0</xdr:row>
      <xdr:rowOff>800100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200025"/>
          <a:ext cx="438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1028700</xdr:colOff>
      <xdr:row>2</xdr:row>
      <xdr:rowOff>47625</xdr:rowOff>
    </xdr:from>
    <xdr:to>
      <xdr:col>5</xdr:col>
      <xdr:colOff>1419225</xdr:colOff>
      <xdr:row>6</xdr:row>
      <xdr:rowOff>47625</xdr:rowOff>
    </xdr:to>
    <xdr:pic>
      <xdr:nvPicPr>
        <xdr:cNvPr id="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86700" y="447675"/>
          <a:ext cx="21336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0</xdr:row>
      <xdr:rowOff>9525</xdr:rowOff>
    </xdr:from>
    <xdr:to>
      <xdr:col>1</xdr:col>
      <xdr:colOff>704850</xdr:colOff>
      <xdr:row>6</xdr:row>
      <xdr:rowOff>95250</xdr:rowOff>
    </xdr:to>
    <xdr:pic>
      <xdr:nvPicPr>
        <xdr:cNvPr id="4" name="Obrázok 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9525"/>
          <a:ext cx="129540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</xdr:colOff>
      <xdr:row>0</xdr:row>
      <xdr:rowOff>428625</xdr:rowOff>
    </xdr:from>
    <xdr:to>
      <xdr:col>2</xdr:col>
      <xdr:colOff>438150</xdr:colOff>
      <xdr:row>0</xdr:row>
      <xdr:rowOff>1209675</xdr:rowOff>
    </xdr:to>
    <xdr:pic>
      <xdr:nvPicPr>
        <xdr:cNvPr id="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00025"/>
          <a:ext cx="1905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66198</xdr:colOff>
      <xdr:row>1</xdr:row>
      <xdr:rowOff>59532</xdr:rowOff>
    </xdr:from>
    <xdr:to>
      <xdr:col>4</xdr:col>
      <xdr:colOff>183769</xdr:colOff>
      <xdr:row>4</xdr:row>
      <xdr:rowOff>345281</xdr:rowOff>
    </xdr:to>
    <xdr:pic>
      <xdr:nvPicPr>
        <xdr:cNvPr id="2" name="Obrázok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6729" y="250032"/>
          <a:ext cx="903384" cy="8929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464344</xdr:colOff>
      <xdr:row>1</xdr:row>
      <xdr:rowOff>59535</xdr:rowOff>
    </xdr:from>
    <xdr:to>
      <xdr:col>12</xdr:col>
      <xdr:colOff>817312</xdr:colOff>
      <xdr:row>4</xdr:row>
      <xdr:rowOff>1618</xdr:rowOff>
    </xdr:to>
    <xdr:pic>
      <xdr:nvPicPr>
        <xdr:cNvPr id="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55407" y="250035"/>
          <a:ext cx="1484061" cy="549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59532</xdr:colOff>
      <xdr:row>2</xdr:row>
      <xdr:rowOff>32698</xdr:rowOff>
    </xdr:from>
    <xdr:to>
      <xdr:col>3</xdr:col>
      <xdr:colOff>35719</xdr:colOff>
      <xdr:row>4</xdr:row>
      <xdr:rowOff>381100</xdr:rowOff>
    </xdr:to>
    <xdr:pic>
      <xdr:nvPicPr>
        <xdr:cNvPr id="2" name="Obrázok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063" y="425604"/>
          <a:ext cx="762000" cy="753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837593</xdr:colOff>
      <xdr:row>2</xdr:row>
      <xdr:rowOff>95251</xdr:rowOff>
    </xdr:from>
    <xdr:to>
      <xdr:col>9</xdr:col>
      <xdr:colOff>1126873</xdr:colOff>
      <xdr:row>4</xdr:row>
      <xdr:rowOff>357188</xdr:rowOff>
    </xdr:to>
    <xdr:pic>
      <xdr:nvPicPr>
        <xdr:cNvPr id="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8187" y="488157"/>
          <a:ext cx="180137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35718</xdr:colOff>
      <xdr:row>2</xdr:row>
      <xdr:rowOff>35718</xdr:rowOff>
    </xdr:from>
    <xdr:to>
      <xdr:col>3</xdr:col>
      <xdr:colOff>11905</xdr:colOff>
      <xdr:row>4</xdr:row>
      <xdr:rowOff>384120</xdr:rowOff>
    </xdr:to>
    <xdr:pic>
      <xdr:nvPicPr>
        <xdr:cNvPr id="2" name="Obrázok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9" y="428624"/>
          <a:ext cx="762000" cy="753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694717</xdr:colOff>
      <xdr:row>2</xdr:row>
      <xdr:rowOff>62553</xdr:rowOff>
    </xdr:from>
    <xdr:to>
      <xdr:col>9</xdr:col>
      <xdr:colOff>717297</xdr:colOff>
      <xdr:row>4</xdr:row>
      <xdr:rowOff>324490</xdr:rowOff>
    </xdr:to>
    <xdr:pic>
      <xdr:nvPicPr>
        <xdr:cNvPr id="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5217" y="455459"/>
          <a:ext cx="153467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47624</xdr:colOff>
      <xdr:row>2</xdr:row>
      <xdr:rowOff>35718</xdr:rowOff>
    </xdr:from>
    <xdr:to>
      <xdr:col>3</xdr:col>
      <xdr:colOff>726280</xdr:colOff>
      <xdr:row>4</xdr:row>
      <xdr:rowOff>384120</xdr:rowOff>
    </xdr:to>
    <xdr:pic>
      <xdr:nvPicPr>
        <xdr:cNvPr id="2" name="Obrázok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155" y="428624"/>
          <a:ext cx="678656" cy="753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1230501</xdr:colOff>
      <xdr:row>2</xdr:row>
      <xdr:rowOff>86367</xdr:rowOff>
    </xdr:from>
    <xdr:to>
      <xdr:col>10</xdr:col>
      <xdr:colOff>967330</xdr:colOff>
      <xdr:row>4</xdr:row>
      <xdr:rowOff>348304</xdr:rowOff>
    </xdr:to>
    <xdr:pic>
      <xdr:nvPicPr>
        <xdr:cNvPr id="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1032" y="479273"/>
          <a:ext cx="1534673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59531</xdr:colOff>
      <xdr:row>1</xdr:row>
      <xdr:rowOff>47626</xdr:rowOff>
    </xdr:from>
    <xdr:to>
      <xdr:col>2</xdr:col>
      <xdr:colOff>153289</xdr:colOff>
      <xdr:row>4</xdr:row>
      <xdr:rowOff>333375</xdr:rowOff>
    </xdr:to>
    <xdr:pic>
      <xdr:nvPicPr>
        <xdr:cNvPr id="2" name="Obrázok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062" y="238126"/>
          <a:ext cx="903383" cy="8929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1556184</xdr:colOff>
      <xdr:row>1</xdr:row>
      <xdr:rowOff>119061</xdr:rowOff>
    </xdr:from>
    <xdr:to>
      <xdr:col>8</xdr:col>
      <xdr:colOff>905895</xdr:colOff>
      <xdr:row>4</xdr:row>
      <xdr:rowOff>311179</xdr:rowOff>
    </xdr:to>
    <xdr:pic>
      <xdr:nvPicPr>
        <xdr:cNvPr id="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11903" y="309561"/>
          <a:ext cx="2159586" cy="799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0"/>
  <sheetViews>
    <sheetView zoomScale="90" zoomScaleNormal="90" workbookViewId="0">
      <selection sqref="A1:F7"/>
    </sheetView>
  </sheetViews>
  <sheetFormatPr defaultRowHeight="15" x14ac:dyDescent="0.25"/>
  <cols>
    <col min="2" max="2" width="22.140625" style="59" customWidth="1"/>
    <col min="3" max="3" width="45.42578125" customWidth="1"/>
    <col min="4" max="4" width="26.140625" style="34" customWidth="1"/>
    <col min="5" max="5" width="26.140625" style="10" customWidth="1"/>
    <col min="6" max="6" width="26.140625" style="59" customWidth="1"/>
    <col min="7" max="7" width="29.42578125" hidden="1" customWidth="1"/>
    <col min="8" max="8" width="19.5703125" customWidth="1"/>
    <col min="9" max="9" width="32.5703125" customWidth="1"/>
    <col min="11" max="11" width="16.5703125" customWidth="1"/>
    <col min="258" max="258" width="22.140625" customWidth="1"/>
    <col min="259" max="259" width="45.42578125" customWidth="1"/>
    <col min="260" max="262" width="26.140625" customWidth="1"/>
    <col min="263" max="263" width="29.42578125" customWidth="1"/>
    <col min="264" max="264" width="19.5703125" customWidth="1"/>
    <col min="265" max="265" width="17" customWidth="1"/>
    <col min="267" max="267" width="16.5703125" customWidth="1"/>
    <col min="514" max="514" width="22.140625" customWidth="1"/>
    <col min="515" max="515" width="45.42578125" customWidth="1"/>
    <col min="516" max="518" width="26.140625" customWidth="1"/>
    <col min="519" max="519" width="29.42578125" customWidth="1"/>
    <col min="520" max="520" width="19.5703125" customWidth="1"/>
    <col min="521" max="521" width="17" customWidth="1"/>
    <col min="523" max="523" width="16.5703125" customWidth="1"/>
    <col min="770" max="770" width="22.140625" customWidth="1"/>
    <col min="771" max="771" width="45.42578125" customWidth="1"/>
    <col min="772" max="774" width="26.140625" customWidth="1"/>
    <col min="775" max="775" width="29.42578125" customWidth="1"/>
    <col min="776" max="776" width="19.5703125" customWidth="1"/>
    <col min="777" max="777" width="17" customWidth="1"/>
    <col min="779" max="779" width="16.5703125" customWidth="1"/>
    <col min="1026" max="1026" width="22.140625" customWidth="1"/>
    <col min="1027" max="1027" width="45.42578125" customWidth="1"/>
    <col min="1028" max="1030" width="26.140625" customWidth="1"/>
    <col min="1031" max="1031" width="29.42578125" customWidth="1"/>
    <col min="1032" max="1032" width="19.5703125" customWidth="1"/>
    <col min="1033" max="1033" width="17" customWidth="1"/>
    <col min="1035" max="1035" width="16.5703125" customWidth="1"/>
    <col min="1282" max="1282" width="22.140625" customWidth="1"/>
    <col min="1283" max="1283" width="45.42578125" customWidth="1"/>
    <col min="1284" max="1286" width="26.140625" customWidth="1"/>
    <col min="1287" max="1287" width="29.42578125" customWidth="1"/>
    <col min="1288" max="1288" width="19.5703125" customWidth="1"/>
    <col min="1289" max="1289" width="17" customWidth="1"/>
    <col min="1291" max="1291" width="16.5703125" customWidth="1"/>
    <col min="1538" max="1538" width="22.140625" customWidth="1"/>
    <col min="1539" max="1539" width="45.42578125" customWidth="1"/>
    <col min="1540" max="1542" width="26.140625" customWidth="1"/>
    <col min="1543" max="1543" width="29.42578125" customWidth="1"/>
    <col min="1544" max="1544" width="19.5703125" customWidth="1"/>
    <col min="1545" max="1545" width="17" customWidth="1"/>
    <col min="1547" max="1547" width="16.5703125" customWidth="1"/>
    <col min="1794" max="1794" width="22.140625" customWidth="1"/>
    <col min="1795" max="1795" width="45.42578125" customWidth="1"/>
    <col min="1796" max="1798" width="26.140625" customWidth="1"/>
    <col min="1799" max="1799" width="29.42578125" customWidth="1"/>
    <col min="1800" max="1800" width="19.5703125" customWidth="1"/>
    <col min="1801" max="1801" width="17" customWidth="1"/>
    <col min="1803" max="1803" width="16.5703125" customWidth="1"/>
    <col min="2050" max="2050" width="22.140625" customWidth="1"/>
    <col min="2051" max="2051" width="45.42578125" customWidth="1"/>
    <col min="2052" max="2054" width="26.140625" customWidth="1"/>
    <col min="2055" max="2055" width="29.42578125" customWidth="1"/>
    <col min="2056" max="2056" width="19.5703125" customWidth="1"/>
    <col min="2057" max="2057" width="17" customWidth="1"/>
    <col min="2059" max="2059" width="16.5703125" customWidth="1"/>
    <col min="2306" max="2306" width="22.140625" customWidth="1"/>
    <col min="2307" max="2307" width="45.42578125" customWidth="1"/>
    <col min="2308" max="2310" width="26.140625" customWidth="1"/>
    <col min="2311" max="2311" width="29.42578125" customWidth="1"/>
    <col min="2312" max="2312" width="19.5703125" customWidth="1"/>
    <col min="2313" max="2313" width="17" customWidth="1"/>
    <col min="2315" max="2315" width="16.5703125" customWidth="1"/>
    <col min="2562" max="2562" width="22.140625" customWidth="1"/>
    <col min="2563" max="2563" width="45.42578125" customWidth="1"/>
    <col min="2564" max="2566" width="26.140625" customWidth="1"/>
    <col min="2567" max="2567" width="29.42578125" customWidth="1"/>
    <col min="2568" max="2568" width="19.5703125" customWidth="1"/>
    <col min="2569" max="2569" width="17" customWidth="1"/>
    <col min="2571" max="2571" width="16.5703125" customWidth="1"/>
    <col min="2818" max="2818" width="22.140625" customWidth="1"/>
    <col min="2819" max="2819" width="45.42578125" customWidth="1"/>
    <col min="2820" max="2822" width="26.140625" customWidth="1"/>
    <col min="2823" max="2823" width="29.42578125" customWidth="1"/>
    <col min="2824" max="2824" width="19.5703125" customWidth="1"/>
    <col min="2825" max="2825" width="17" customWidth="1"/>
    <col min="2827" max="2827" width="16.5703125" customWidth="1"/>
    <col min="3074" max="3074" width="22.140625" customWidth="1"/>
    <col min="3075" max="3075" width="45.42578125" customWidth="1"/>
    <col min="3076" max="3078" width="26.140625" customWidth="1"/>
    <col min="3079" max="3079" width="29.42578125" customWidth="1"/>
    <col min="3080" max="3080" width="19.5703125" customWidth="1"/>
    <col min="3081" max="3081" width="17" customWidth="1"/>
    <col min="3083" max="3083" width="16.5703125" customWidth="1"/>
    <col min="3330" max="3330" width="22.140625" customWidth="1"/>
    <col min="3331" max="3331" width="45.42578125" customWidth="1"/>
    <col min="3332" max="3334" width="26.140625" customWidth="1"/>
    <col min="3335" max="3335" width="29.42578125" customWidth="1"/>
    <col min="3336" max="3336" width="19.5703125" customWidth="1"/>
    <col min="3337" max="3337" width="17" customWidth="1"/>
    <col min="3339" max="3339" width="16.5703125" customWidth="1"/>
    <col min="3586" max="3586" width="22.140625" customWidth="1"/>
    <col min="3587" max="3587" width="45.42578125" customWidth="1"/>
    <col min="3588" max="3590" width="26.140625" customWidth="1"/>
    <col min="3591" max="3591" width="29.42578125" customWidth="1"/>
    <col min="3592" max="3592" width="19.5703125" customWidth="1"/>
    <col min="3593" max="3593" width="17" customWidth="1"/>
    <col min="3595" max="3595" width="16.5703125" customWidth="1"/>
    <col min="3842" max="3842" width="22.140625" customWidth="1"/>
    <col min="3843" max="3843" width="45.42578125" customWidth="1"/>
    <col min="3844" max="3846" width="26.140625" customWidth="1"/>
    <col min="3847" max="3847" width="29.42578125" customWidth="1"/>
    <col min="3848" max="3848" width="19.5703125" customWidth="1"/>
    <col min="3849" max="3849" width="17" customWidth="1"/>
    <col min="3851" max="3851" width="16.5703125" customWidth="1"/>
    <col min="4098" max="4098" width="22.140625" customWidth="1"/>
    <col min="4099" max="4099" width="45.42578125" customWidth="1"/>
    <col min="4100" max="4102" width="26.140625" customWidth="1"/>
    <col min="4103" max="4103" width="29.42578125" customWidth="1"/>
    <col min="4104" max="4104" width="19.5703125" customWidth="1"/>
    <col min="4105" max="4105" width="17" customWidth="1"/>
    <col min="4107" max="4107" width="16.5703125" customWidth="1"/>
    <col min="4354" max="4354" width="22.140625" customWidth="1"/>
    <col min="4355" max="4355" width="45.42578125" customWidth="1"/>
    <col min="4356" max="4358" width="26.140625" customWidth="1"/>
    <col min="4359" max="4359" width="29.42578125" customWidth="1"/>
    <col min="4360" max="4360" width="19.5703125" customWidth="1"/>
    <col min="4361" max="4361" width="17" customWidth="1"/>
    <col min="4363" max="4363" width="16.5703125" customWidth="1"/>
    <col min="4610" max="4610" width="22.140625" customWidth="1"/>
    <col min="4611" max="4611" width="45.42578125" customWidth="1"/>
    <col min="4612" max="4614" width="26.140625" customWidth="1"/>
    <col min="4615" max="4615" width="29.42578125" customWidth="1"/>
    <col min="4616" max="4616" width="19.5703125" customWidth="1"/>
    <col min="4617" max="4617" width="17" customWidth="1"/>
    <col min="4619" max="4619" width="16.5703125" customWidth="1"/>
    <col min="4866" max="4866" width="22.140625" customWidth="1"/>
    <col min="4867" max="4867" width="45.42578125" customWidth="1"/>
    <col min="4868" max="4870" width="26.140625" customWidth="1"/>
    <col min="4871" max="4871" width="29.42578125" customWidth="1"/>
    <col min="4872" max="4872" width="19.5703125" customWidth="1"/>
    <col min="4873" max="4873" width="17" customWidth="1"/>
    <col min="4875" max="4875" width="16.5703125" customWidth="1"/>
    <col min="5122" max="5122" width="22.140625" customWidth="1"/>
    <col min="5123" max="5123" width="45.42578125" customWidth="1"/>
    <col min="5124" max="5126" width="26.140625" customWidth="1"/>
    <col min="5127" max="5127" width="29.42578125" customWidth="1"/>
    <col min="5128" max="5128" width="19.5703125" customWidth="1"/>
    <col min="5129" max="5129" width="17" customWidth="1"/>
    <col min="5131" max="5131" width="16.5703125" customWidth="1"/>
    <col min="5378" max="5378" width="22.140625" customWidth="1"/>
    <col min="5379" max="5379" width="45.42578125" customWidth="1"/>
    <col min="5380" max="5382" width="26.140625" customWidth="1"/>
    <col min="5383" max="5383" width="29.42578125" customWidth="1"/>
    <col min="5384" max="5384" width="19.5703125" customWidth="1"/>
    <col min="5385" max="5385" width="17" customWidth="1"/>
    <col min="5387" max="5387" width="16.5703125" customWidth="1"/>
    <col min="5634" max="5634" width="22.140625" customWidth="1"/>
    <col min="5635" max="5635" width="45.42578125" customWidth="1"/>
    <col min="5636" max="5638" width="26.140625" customWidth="1"/>
    <col min="5639" max="5639" width="29.42578125" customWidth="1"/>
    <col min="5640" max="5640" width="19.5703125" customWidth="1"/>
    <col min="5641" max="5641" width="17" customWidth="1"/>
    <col min="5643" max="5643" width="16.5703125" customWidth="1"/>
    <col min="5890" max="5890" width="22.140625" customWidth="1"/>
    <col min="5891" max="5891" width="45.42578125" customWidth="1"/>
    <col min="5892" max="5894" width="26.140625" customWidth="1"/>
    <col min="5895" max="5895" width="29.42578125" customWidth="1"/>
    <col min="5896" max="5896" width="19.5703125" customWidth="1"/>
    <col min="5897" max="5897" width="17" customWidth="1"/>
    <col min="5899" max="5899" width="16.5703125" customWidth="1"/>
    <col min="6146" max="6146" width="22.140625" customWidth="1"/>
    <col min="6147" max="6147" width="45.42578125" customWidth="1"/>
    <col min="6148" max="6150" width="26.140625" customWidth="1"/>
    <col min="6151" max="6151" width="29.42578125" customWidth="1"/>
    <col min="6152" max="6152" width="19.5703125" customWidth="1"/>
    <col min="6153" max="6153" width="17" customWidth="1"/>
    <col min="6155" max="6155" width="16.5703125" customWidth="1"/>
    <col min="6402" max="6402" width="22.140625" customWidth="1"/>
    <col min="6403" max="6403" width="45.42578125" customWidth="1"/>
    <col min="6404" max="6406" width="26.140625" customWidth="1"/>
    <col min="6407" max="6407" width="29.42578125" customWidth="1"/>
    <col min="6408" max="6408" width="19.5703125" customWidth="1"/>
    <col min="6409" max="6409" width="17" customWidth="1"/>
    <col min="6411" max="6411" width="16.5703125" customWidth="1"/>
    <col min="6658" max="6658" width="22.140625" customWidth="1"/>
    <col min="6659" max="6659" width="45.42578125" customWidth="1"/>
    <col min="6660" max="6662" width="26.140625" customWidth="1"/>
    <col min="6663" max="6663" width="29.42578125" customWidth="1"/>
    <col min="6664" max="6664" width="19.5703125" customWidth="1"/>
    <col min="6665" max="6665" width="17" customWidth="1"/>
    <col min="6667" max="6667" width="16.5703125" customWidth="1"/>
    <col min="6914" max="6914" width="22.140625" customWidth="1"/>
    <col min="6915" max="6915" width="45.42578125" customWidth="1"/>
    <col min="6916" max="6918" width="26.140625" customWidth="1"/>
    <col min="6919" max="6919" width="29.42578125" customWidth="1"/>
    <col min="6920" max="6920" width="19.5703125" customWidth="1"/>
    <col min="6921" max="6921" width="17" customWidth="1"/>
    <col min="6923" max="6923" width="16.5703125" customWidth="1"/>
    <col min="7170" max="7170" width="22.140625" customWidth="1"/>
    <col min="7171" max="7171" width="45.42578125" customWidth="1"/>
    <col min="7172" max="7174" width="26.140625" customWidth="1"/>
    <col min="7175" max="7175" width="29.42578125" customWidth="1"/>
    <col min="7176" max="7176" width="19.5703125" customWidth="1"/>
    <col min="7177" max="7177" width="17" customWidth="1"/>
    <col min="7179" max="7179" width="16.5703125" customWidth="1"/>
    <col min="7426" max="7426" width="22.140625" customWidth="1"/>
    <col min="7427" max="7427" width="45.42578125" customWidth="1"/>
    <col min="7428" max="7430" width="26.140625" customWidth="1"/>
    <col min="7431" max="7431" width="29.42578125" customWidth="1"/>
    <col min="7432" max="7432" width="19.5703125" customWidth="1"/>
    <col min="7433" max="7433" width="17" customWidth="1"/>
    <col min="7435" max="7435" width="16.5703125" customWidth="1"/>
    <col min="7682" max="7682" width="22.140625" customWidth="1"/>
    <col min="7683" max="7683" width="45.42578125" customWidth="1"/>
    <col min="7684" max="7686" width="26.140625" customWidth="1"/>
    <col min="7687" max="7687" width="29.42578125" customWidth="1"/>
    <col min="7688" max="7688" width="19.5703125" customWidth="1"/>
    <col min="7689" max="7689" width="17" customWidth="1"/>
    <col min="7691" max="7691" width="16.5703125" customWidth="1"/>
    <col min="7938" max="7938" width="22.140625" customWidth="1"/>
    <col min="7939" max="7939" width="45.42578125" customWidth="1"/>
    <col min="7940" max="7942" width="26.140625" customWidth="1"/>
    <col min="7943" max="7943" width="29.42578125" customWidth="1"/>
    <col min="7944" max="7944" width="19.5703125" customWidth="1"/>
    <col min="7945" max="7945" width="17" customWidth="1"/>
    <col min="7947" max="7947" width="16.5703125" customWidth="1"/>
    <col min="8194" max="8194" width="22.140625" customWidth="1"/>
    <col min="8195" max="8195" width="45.42578125" customWidth="1"/>
    <col min="8196" max="8198" width="26.140625" customWidth="1"/>
    <col min="8199" max="8199" width="29.42578125" customWidth="1"/>
    <col min="8200" max="8200" width="19.5703125" customWidth="1"/>
    <col min="8201" max="8201" width="17" customWidth="1"/>
    <col min="8203" max="8203" width="16.5703125" customWidth="1"/>
    <col min="8450" max="8450" width="22.140625" customWidth="1"/>
    <col min="8451" max="8451" width="45.42578125" customWidth="1"/>
    <col min="8452" max="8454" width="26.140625" customWidth="1"/>
    <col min="8455" max="8455" width="29.42578125" customWidth="1"/>
    <col min="8456" max="8456" width="19.5703125" customWidth="1"/>
    <col min="8457" max="8457" width="17" customWidth="1"/>
    <col min="8459" max="8459" width="16.5703125" customWidth="1"/>
    <col min="8706" max="8706" width="22.140625" customWidth="1"/>
    <col min="8707" max="8707" width="45.42578125" customWidth="1"/>
    <col min="8708" max="8710" width="26.140625" customWidth="1"/>
    <col min="8711" max="8711" width="29.42578125" customWidth="1"/>
    <col min="8712" max="8712" width="19.5703125" customWidth="1"/>
    <col min="8713" max="8713" width="17" customWidth="1"/>
    <col min="8715" max="8715" width="16.5703125" customWidth="1"/>
    <col min="8962" max="8962" width="22.140625" customWidth="1"/>
    <col min="8963" max="8963" width="45.42578125" customWidth="1"/>
    <col min="8964" max="8966" width="26.140625" customWidth="1"/>
    <col min="8967" max="8967" width="29.42578125" customWidth="1"/>
    <col min="8968" max="8968" width="19.5703125" customWidth="1"/>
    <col min="8969" max="8969" width="17" customWidth="1"/>
    <col min="8971" max="8971" width="16.5703125" customWidth="1"/>
    <col min="9218" max="9218" width="22.140625" customWidth="1"/>
    <col min="9219" max="9219" width="45.42578125" customWidth="1"/>
    <col min="9220" max="9222" width="26.140625" customWidth="1"/>
    <col min="9223" max="9223" width="29.42578125" customWidth="1"/>
    <col min="9224" max="9224" width="19.5703125" customWidth="1"/>
    <col min="9225" max="9225" width="17" customWidth="1"/>
    <col min="9227" max="9227" width="16.5703125" customWidth="1"/>
    <col min="9474" max="9474" width="22.140625" customWidth="1"/>
    <col min="9475" max="9475" width="45.42578125" customWidth="1"/>
    <col min="9476" max="9478" width="26.140625" customWidth="1"/>
    <col min="9479" max="9479" width="29.42578125" customWidth="1"/>
    <col min="9480" max="9480" width="19.5703125" customWidth="1"/>
    <col min="9481" max="9481" width="17" customWidth="1"/>
    <col min="9483" max="9483" width="16.5703125" customWidth="1"/>
    <col min="9730" max="9730" width="22.140625" customWidth="1"/>
    <col min="9731" max="9731" width="45.42578125" customWidth="1"/>
    <col min="9732" max="9734" width="26.140625" customWidth="1"/>
    <col min="9735" max="9735" width="29.42578125" customWidth="1"/>
    <col min="9736" max="9736" width="19.5703125" customWidth="1"/>
    <col min="9737" max="9737" width="17" customWidth="1"/>
    <col min="9739" max="9739" width="16.5703125" customWidth="1"/>
    <col min="9986" max="9986" width="22.140625" customWidth="1"/>
    <col min="9987" max="9987" width="45.42578125" customWidth="1"/>
    <col min="9988" max="9990" width="26.140625" customWidth="1"/>
    <col min="9991" max="9991" width="29.42578125" customWidth="1"/>
    <col min="9992" max="9992" width="19.5703125" customWidth="1"/>
    <col min="9993" max="9993" width="17" customWidth="1"/>
    <col min="9995" max="9995" width="16.5703125" customWidth="1"/>
    <col min="10242" max="10242" width="22.140625" customWidth="1"/>
    <col min="10243" max="10243" width="45.42578125" customWidth="1"/>
    <col min="10244" max="10246" width="26.140625" customWidth="1"/>
    <col min="10247" max="10247" width="29.42578125" customWidth="1"/>
    <col min="10248" max="10248" width="19.5703125" customWidth="1"/>
    <col min="10249" max="10249" width="17" customWidth="1"/>
    <col min="10251" max="10251" width="16.5703125" customWidth="1"/>
    <col min="10498" max="10498" width="22.140625" customWidth="1"/>
    <col min="10499" max="10499" width="45.42578125" customWidth="1"/>
    <col min="10500" max="10502" width="26.140625" customWidth="1"/>
    <col min="10503" max="10503" width="29.42578125" customWidth="1"/>
    <col min="10504" max="10504" width="19.5703125" customWidth="1"/>
    <col min="10505" max="10505" width="17" customWidth="1"/>
    <col min="10507" max="10507" width="16.5703125" customWidth="1"/>
    <col min="10754" max="10754" width="22.140625" customWidth="1"/>
    <col min="10755" max="10755" width="45.42578125" customWidth="1"/>
    <col min="10756" max="10758" width="26.140625" customWidth="1"/>
    <col min="10759" max="10759" width="29.42578125" customWidth="1"/>
    <col min="10760" max="10760" width="19.5703125" customWidth="1"/>
    <col min="10761" max="10761" width="17" customWidth="1"/>
    <col min="10763" max="10763" width="16.5703125" customWidth="1"/>
    <col min="11010" max="11010" width="22.140625" customWidth="1"/>
    <col min="11011" max="11011" width="45.42578125" customWidth="1"/>
    <col min="11012" max="11014" width="26.140625" customWidth="1"/>
    <col min="11015" max="11015" width="29.42578125" customWidth="1"/>
    <col min="11016" max="11016" width="19.5703125" customWidth="1"/>
    <col min="11017" max="11017" width="17" customWidth="1"/>
    <col min="11019" max="11019" width="16.5703125" customWidth="1"/>
    <col min="11266" max="11266" width="22.140625" customWidth="1"/>
    <col min="11267" max="11267" width="45.42578125" customWidth="1"/>
    <col min="11268" max="11270" width="26.140625" customWidth="1"/>
    <col min="11271" max="11271" width="29.42578125" customWidth="1"/>
    <col min="11272" max="11272" width="19.5703125" customWidth="1"/>
    <col min="11273" max="11273" width="17" customWidth="1"/>
    <col min="11275" max="11275" width="16.5703125" customWidth="1"/>
    <col min="11522" max="11522" width="22.140625" customWidth="1"/>
    <col min="11523" max="11523" width="45.42578125" customWidth="1"/>
    <col min="11524" max="11526" width="26.140625" customWidth="1"/>
    <col min="11527" max="11527" width="29.42578125" customWidth="1"/>
    <col min="11528" max="11528" width="19.5703125" customWidth="1"/>
    <col min="11529" max="11529" width="17" customWidth="1"/>
    <col min="11531" max="11531" width="16.5703125" customWidth="1"/>
    <col min="11778" max="11778" width="22.140625" customWidth="1"/>
    <col min="11779" max="11779" width="45.42578125" customWidth="1"/>
    <col min="11780" max="11782" width="26.140625" customWidth="1"/>
    <col min="11783" max="11783" width="29.42578125" customWidth="1"/>
    <col min="11784" max="11784" width="19.5703125" customWidth="1"/>
    <col min="11785" max="11785" width="17" customWidth="1"/>
    <col min="11787" max="11787" width="16.5703125" customWidth="1"/>
    <col min="12034" max="12034" width="22.140625" customWidth="1"/>
    <col min="12035" max="12035" width="45.42578125" customWidth="1"/>
    <col min="12036" max="12038" width="26.140625" customWidth="1"/>
    <col min="12039" max="12039" width="29.42578125" customWidth="1"/>
    <col min="12040" max="12040" width="19.5703125" customWidth="1"/>
    <col min="12041" max="12041" width="17" customWidth="1"/>
    <col min="12043" max="12043" width="16.5703125" customWidth="1"/>
    <col min="12290" max="12290" width="22.140625" customWidth="1"/>
    <col min="12291" max="12291" width="45.42578125" customWidth="1"/>
    <col min="12292" max="12294" width="26.140625" customWidth="1"/>
    <col min="12295" max="12295" width="29.42578125" customWidth="1"/>
    <col min="12296" max="12296" width="19.5703125" customWidth="1"/>
    <col min="12297" max="12297" width="17" customWidth="1"/>
    <col min="12299" max="12299" width="16.5703125" customWidth="1"/>
    <col min="12546" max="12546" width="22.140625" customWidth="1"/>
    <col min="12547" max="12547" width="45.42578125" customWidth="1"/>
    <col min="12548" max="12550" width="26.140625" customWidth="1"/>
    <col min="12551" max="12551" width="29.42578125" customWidth="1"/>
    <col min="12552" max="12552" width="19.5703125" customWidth="1"/>
    <col min="12553" max="12553" width="17" customWidth="1"/>
    <col min="12555" max="12555" width="16.5703125" customWidth="1"/>
    <col min="12802" max="12802" width="22.140625" customWidth="1"/>
    <col min="12803" max="12803" width="45.42578125" customWidth="1"/>
    <col min="12804" max="12806" width="26.140625" customWidth="1"/>
    <col min="12807" max="12807" width="29.42578125" customWidth="1"/>
    <col min="12808" max="12808" width="19.5703125" customWidth="1"/>
    <col min="12809" max="12809" width="17" customWidth="1"/>
    <col min="12811" max="12811" width="16.5703125" customWidth="1"/>
    <col min="13058" max="13058" width="22.140625" customWidth="1"/>
    <col min="13059" max="13059" width="45.42578125" customWidth="1"/>
    <col min="13060" max="13062" width="26.140625" customWidth="1"/>
    <col min="13063" max="13063" width="29.42578125" customWidth="1"/>
    <col min="13064" max="13064" width="19.5703125" customWidth="1"/>
    <col min="13065" max="13065" width="17" customWidth="1"/>
    <col min="13067" max="13067" width="16.5703125" customWidth="1"/>
    <col min="13314" max="13314" width="22.140625" customWidth="1"/>
    <col min="13315" max="13315" width="45.42578125" customWidth="1"/>
    <col min="13316" max="13318" width="26.140625" customWidth="1"/>
    <col min="13319" max="13319" width="29.42578125" customWidth="1"/>
    <col min="13320" max="13320" width="19.5703125" customWidth="1"/>
    <col min="13321" max="13321" width="17" customWidth="1"/>
    <col min="13323" max="13323" width="16.5703125" customWidth="1"/>
    <col min="13570" max="13570" width="22.140625" customWidth="1"/>
    <col min="13571" max="13571" width="45.42578125" customWidth="1"/>
    <col min="13572" max="13574" width="26.140625" customWidth="1"/>
    <col min="13575" max="13575" width="29.42578125" customWidth="1"/>
    <col min="13576" max="13576" width="19.5703125" customWidth="1"/>
    <col min="13577" max="13577" width="17" customWidth="1"/>
    <col min="13579" max="13579" width="16.5703125" customWidth="1"/>
    <col min="13826" max="13826" width="22.140625" customWidth="1"/>
    <col min="13827" max="13827" width="45.42578125" customWidth="1"/>
    <col min="13828" max="13830" width="26.140625" customWidth="1"/>
    <col min="13831" max="13831" width="29.42578125" customWidth="1"/>
    <col min="13832" max="13832" width="19.5703125" customWidth="1"/>
    <col min="13833" max="13833" width="17" customWidth="1"/>
    <col min="13835" max="13835" width="16.5703125" customWidth="1"/>
    <col min="14082" max="14082" width="22.140625" customWidth="1"/>
    <col min="14083" max="14083" width="45.42578125" customWidth="1"/>
    <col min="14084" max="14086" width="26.140625" customWidth="1"/>
    <col min="14087" max="14087" width="29.42578125" customWidth="1"/>
    <col min="14088" max="14088" width="19.5703125" customWidth="1"/>
    <col min="14089" max="14089" width="17" customWidth="1"/>
    <col min="14091" max="14091" width="16.5703125" customWidth="1"/>
    <col min="14338" max="14338" width="22.140625" customWidth="1"/>
    <col min="14339" max="14339" width="45.42578125" customWidth="1"/>
    <col min="14340" max="14342" width="26.140625" customWidth="1"/>
    <col min="14343" max="14343" width="29.42578125" customWidth="1"/>
    <col min="14344" max="14344" width="19.5703125" customWidth="1"/>
    <col min="14345" max="14345" width="17" customWidth="1"/>
    <col min="14347" max="14347" width="16.5703125" customWidth="1"/>
    <col min="14594" max="14594" width="22.140625" customWidth="1"/>
    <col min="14595" max="14595" width="45.42578125" customWidth="1"/>
    <col min="14596" max="14598" width="26.140625" customWidth="1"/>
    <col min="14599" max="14599" width="29.42578125" customWidth="1"/>
    <col min="14600" max="14600" width="19.5703125" customWidth="1"/>
    <col min="14601" max="14601" width="17" customWidth="1"/>
    <col min="14603" max="14603" width="16.5703125" customWidth="1"/>
    <col min="14850" max="14850" width="22.140625" customWidth="1"/>
    <col min="14851" max="14851" width="45.42578125" customWidth="1"/>
    <col min="14852" max="14854" width="26.140625" customWidth="1"/>
    <col min="14855" max="14855" width="29.42578125" customWidth="1"/>
    <col min="14856" max="14856" width="19.5703125" customWidth="1"/>
    <col min="14857" max="14857" width="17" customWidth="1"/>
    <col min="14859" max="14859" width="16.5703125" customWidth="1"/>
    <col min="15106" max="15106" width="22.140625" customWidth="1"/>
    <col min="15107" max="15107" width="45.42578125" customWidth="1"/>
    <col min="15108" max="15110" width="26.140625" customWidth="1"/>
    <col min="15111" max="15111" width="29.42578125" customWidth="1"/>
    <col min="15112" max="15112" width="19.5703125" customWidth="1"/>
    <col min="15113" max="15113" width="17" customWidth="1"/>
    <col min="15115" max="15115" width="16.5703125" customWidth="1"/>
    <col min="15362" max="15362" width="22.140625" customWidth="1"/>
    <col min="15363" max="15363" width="45.42578125" customWidth="1"/>
    <col min="15364" max="15366" width="26.140625" customWidth="1"/>
    <col min="15367" max="15367" width="29.42578125" customWidth="1"/>
    <col min="15368" max="15368" width="19.5703125" customWidth="1"/>
    <col min="15369" max="15369" width="17" customWidth="1"/>
    <col min="15371" max="15371" width="16.5703125" customWidth="1"/>
    <col min="15618" max="15618" width="22.140625" customWidth="1"/>
    <col min="15619" max="15619" width="45.42578125" customWidth="1"/>
    <col min="15620" max="15622" width="26.140625" customWidth="1"/>
    <col min="15623" max="15623" width="29.42578125" customWidth="1"/>
    <col min="15624" max="15624" width="19.5703125" customWidth="1"/>
    <col min="15625" max="15625" width="17" customWidth="1"/>
    <col min="15627" max="15627" width="16.5703125" customWidth="1"/>
    <col min="15874" max="15874" width="22.140625" customWidth="1"/>
    <col min="15875" max="15875" width="45.42578125" customWidth="1"/>
    <col min="15876" max="15878" width="26.140625" customWidth="1"/>
    <col min="15879" max="15879" width="29.42578125" customWidth="1"/>
    <col min="15880" max="15880" width="19.5703125" customWidth="1"/>
    <col min="15881" max="15881" width="17" customWidth="1"/>
    <col min="15883" max="15883" width="16.5703125" customWidth="1"/>
    <col min="16130" max="16130" width="22.140625" customWidth="1"/>
    <col min="16131" max="16131" width="45.42578125" customWidth="1"/>
    <col min="16132" max="16134" width="26.140625" customWidth="1"/>
    <col min="16135" max="16135" width="29.42578125" customWidth="1"/>
    <col min="16136" max="16136" width="19.5703125" customWidth="1"/>
    <col min="16137" max="16137" width="17" customWidth="1"/>
    <col min="16139" max="16139" width="16.5703125" customWidth="1"/>
  </cols>
  <sheetData>
    <row r="1" spans="1:9" ht="15.75" customHeight="1" x14ac:dyDescent="0.25">
      <c r="A1" s="116" t="s">
        <v>13</v>
      </c>
      <c r="B1" s="117"/>
      <c r="C1" s="118"/>
      <c r="D1" s="118"/>
      <c r="E1" s="118"/>
      <c r="F1" s="118"/>
    </row>
    <row r="2" spans="1:9" ht="15.75" customHeight="1" x14ac:dyDescent="0.25">
      <c r="A2" s="118"/>
      <c r="B2" s="118"/>
      <c r="C2" s="118"/>
      <c r="D2" s="118"/>
      <c r="E2" s="118"/>
      <c r="F2" s="118"/>
      <c r="G2" s="55" t="s">
        <v>396</v>
      </c>
      <c r="H2" t="s">
        <v>396</v>
      </c>
    </row>
    <row r="3" spans="1:9" ht="15.75" customHeight="1" x14ac:dyDescent="0.25">
      <c r="A3" s="118"/>
      <c r="B3" s="118"/>
      <c r="C3" s="118"/>
      <c r="D3" s="118"/>
      <c r="E3" s="118"/>
      <c r="F3" s="118"/>
      <c r="G3" s="55" t="s">
        <v>397</v>
      </c>
      <c r="H3" t="s">
        <v>397</v>
      </c>
    </row>
    <row r="4" spans="1:9" ht="15.75" customHeight="1" x14ac:dyDescent="0.25">
      <c r="A4" s="118"/>
      <c r="B4" s="118"/>
      <c r="C4" s="118"/>
      <c r="D4" s="118"/>
      <c r="E4" s="118"/>
      <c r="F4" s="118"/>
    </row>
    <row r="5" spans="1:9" x14ac:dyDescent="0.25">
      <c r="A5" s="118"/>
      <c r="B5" s="118"/>
      <c r="C5" s="118"/>
      <c r="D5" s="118"/>
      <c r="E5" s="118"/>
      <c r="F5" s="118"/>
    </row>
    <row r="6" spans="1:9" x14ac:dyDescent="0.25">
      <c r="A6" s="118"/>
      <c r="B6" s="118"/>
      <c r="C6" s="118"/>
      <c r="D6" s="118"/>
      <c r="E6" s="118"/>
      <c r="F6" s="118"/>
    </row>
    <row r="7" spans="1:9" ht="15.75" thickBot="1" x14ac:dyDescent="0.3">
      <c r="A7" s="118"/>
      <c r="B7" s="118"/>
      <c r="C7" s="118"/>
      <c r="D7" s="118"/>
      <c r="E7" s="118"/>
      <c r="F7" s="118"/>
    </row>
    <row r="8" spans="1:9" ht="19.5" thickBot="1" x14ac:dyDescent="0.35">
      <c r="D8" s="119" t="s">
        <v>29</v>
      </c>
      <c r="E8" s="120"/>
      <c r="F8" s="121"/>
    </row>
    <row r="9" spans="1:9" ht="16.5" thickBot="1" x14ac:dyDescent="0.3">
      <c r="B9" s="65" t="s">
        <v>10</v>
      </c>
      <c r="C9" s="66" t="s">
        <v>9</v>
      </c>
      <c r="D9" s="67" t="s">
        <v>310</v>
      </c>
      <c r="E9" s="66" t="s">
        <v>311</v>
      </c>
      <c r="F9" s="66" t="s">
        <v>312</v>
      </c>
      <c r="G9" s="68" t="s">
        <v>336</v>
      </c>
      <c r="H9" s="66" t="s">
        <v>405</v>
      </c>
      <c r="I9" s="68" t="s">
        <v>336</v>
      </c>
    </row>
    <row r="10" spans="1:9" ht="45.75" thickBot="1" x14ac:dyDescent="0.3">
      <c r="B10" s="46" t="s">
        <v>34</v>
      </c>
      <c r="C10" s="47" t="s">
        <v>42</v>
      </c>
      <c r="D10" s="48" t="s">
        <v>328</v>
      </c>
      <c r="E10" s="48" t="s">
        <v>329</v>
      </c>
      <c r="F10" s="48" t="s">
        <v>330</v>
      </c>
      <c r="G10" s="69">
        <v>15</v>
      </c>
      <c r="H10" s="70">
        <v>10</v>
      </c>
      <c r="I10" s="71">
        <v>15</v>
      </c>
    </row>
    <row r="11" spans="1:9" s="2" customFormat="1" ht="20.25" customHeight="1" x14ac:dyDescent="0.3">
      <c r="B11" s="107" t="s">
        <v>30</v>
      </c>
      <c r="C11" s="15" t="s">
        <v>0</v>
      </c>
      <c r="D11" s="44" t="s">
        <v>327</v>
      </c>
      <c r="E11" s="44" t="s">
        <v>326</v>
      </c>
      <c r="F11" s="51" t="s">
        <v>315</v>
      </c>
      <c r="G11" s="110">
        <v>18</v>
      </c>
      <c r="H11" s="72">
        <v>0</v>
      </c>
      <c r="I11" s="73">
        <v>2</v>
      </c>
    </row>
    <row r="12" spans="1:9" s="2" customFormat="1" ht="20.25" customHeight="1" x14ac:dyDescent="0.3">
      <c r="B12" s="122"/>
      <c r="C12" s="17" t="s">
        <v>1</v>
      </c>
      <c r="D12" s="5" t="s">
        <v>325</v>
      </c>
      <c r="E12" s="5" t="s">
        <v>323</v>
      </c>
      <c r="F12" s="5" t="s">
        <v>406</v>
      </c>
      <c r="G12" s="111"/>
      <c r="H12" s="74">
        <v>2</v>
      </c>
      <c r="I12" s="75">
        <v>6</v>
      </c>
    </row>
    <row r="13" spans="1:9" s="2" customFormat="1" ht="20.25" customHeight="1" x14ac:dyDescent="0.3">
      <c r="B13" s="122"/>
      <c r="C13" s="16" t="s">
        <v>2</v>
      </c>
      <c r="D13" s="5" t="s">
        <v>324</v>
      </c>
      <c r="E13" s="5" t="s">
        <v>331</v>
      </c>
      <c r="F13" s="5" t="s">
        <v>332</v>
      </c>
      <c r="G13" s="111"/>
      <c r="H13" s="74">
        <v>2</v>
      </c>
      <c r="I13" s="75">
        <v>5</v>
      </c>
    </row>
    <row r="14" spans="1:9" s="2" customFormat="1" ht="20.25" customHeight="1" thickBot="1" x14ac:dyDescent="0.35">
      <c r="B14" s="123"/>
      <c r="C14" s="18" t="s">
        <v>3</v>
      </c>
      <c r="D14" s="45" t="s">
        <v>333</v>
      </c>
      <c r="E14" s="45" t="s">
        <v>334</v>
      </c>
      <c r="F14" s="45" t="s">
        <v>335</v>
      </c>
      <c r="G14" s="112"/>
      <c r="H14" s="76">
        <v>3</v>
      </c>
      <c r="I14" s="77">
        <v>5</v>
      </c>
    </row>
    <row r="15" spans="1:9" ht="17.25" customHeight="1" x14ac:dyDescent="0.25">
      <c r="B15" s="107" t="s">
        <v>31</v>
      </c>
      <c r="C15" s="15" t="s">
        <v>5</v>
      </c>
      <c r="D15" s="44" t="s">
        <v>338</v>
      </c>
      <c r="E15" s="44" t="s">
        <v>339</v>
      </c>
      <c r="F15" s="44" t="s">
        <v>340</v>
      </c>
      <c r="G15" s="110">
        <v>21</v>
      </c>
      <c r="H15" s="72">
        <v>1</v>
      </c>
      <c r="I15" s="73">
        <v>3</v>
      </c>
    </row>
    <row r="16" spans="1:9" ht="17.25" customHeight="1" x14ac:dyDescent="0.25">
      <c r="B16" s="122"/>
      <c r="C16" s="17" t="s">
        <v>6</v>
      </c>
      <c r="D16" s="5" t="s">
        <v>341</v>
      </c>
      <c r="E16" s="5" t="s">
        <v>343</v>
      </c>
      <c r="F16" s="5" t="s">
        <v>344</v>
      </c>
      <c r="G16" s="111"/>
      <c r="H16" s="74">
        <v>9</v>
      </c>
      <c r="I16" s="75">
        <v>11</v>
      </c>
    </row>
    <row r="17" spans="2:9" ht="17.25" customHeight="1" x14ac:dyDescent="0.25">
      <c r="B17" s="122"/>
      <c r="C17" s="16" t="s">
        <v>7</v>
      </c>
      <c r="D17" s="8" t="s">
        <v>315</v>
      </c>
      <c r="E17" s="8" t="s">
        <v>315</v>
      </c>
      <c r="F17" s="8" t="s">
        <v>315</v>
      </c>
      <c r="G17" s="111"/>
      <c r="H17" s="74">
        <v>0</v>
      </c>
      <c r="I17" s="75">
        <v>0</v>
      </c>
    </row>
    <row r="18" spans="2:9" ht="17.25" customHeight="1" thickBot="1" x14ac:dyDescent="0.3">
      <c r="B18" s="123"/>
      <c r="C18" s="18" t="s">
        <v>8</v>
      </c>
      <c r="D18" s="45" t="s">
        <v>345</v>
      </c>
      <c r="E18" s="45" t="s">
        <v>346</v>
      </c>
      <c r="F18" s="45" t="s">
        <v>347</v>
      </c>
      <c r="G18" s="112"/>
      <c r="H18" s="76">
        <v>5</v>
      </c>
      <c r="I18" s="77">
        <v>7</v>
      </c>
    </row>
    <row r="19" spans="2:9" ht="23.25" customHeight="1" x14ac:dyDescent="0.25">
      <c r="B19" s="107" t="s">
        <v>33</v>
      </c>
      <c r="C19" s="43" t="s">
        <v>11</v>
      </c>
      <c r="D19" s="44" t="s">
        <v>355</v>
      </c>
      <c r="E19" s="44" t="s">
        <v>357</v>
      </c>
      <c r="F19" s="51" t="s">
        <v>315</v>
      </c>
      <c r="G19" s="110">
        <v>30</v>
      </c>
      <c r="H19" s="78">
        <v>0</v>
      </c>
      <c r="I19" s="79">
        <v>2</v>
      </c>
    </row>
    <row r="20" spans="2:9" ht="23.25" customHeight="1" x14ac:dyDescent="0.25">
      <c r="B20" s="108"/>
      <c r="C20" s="40" t="s">
        <v>12</v>
      </c>
      <c r="D20" s="5" t="s">
        <v>358</v>
      </c>
      <c r="E20" s="8" t="s">
        <v>315</v>
      </c>
      <c r="F20" s="8" t="s">
        <v>315</v>
      </c>
      <c r="G20" s="111"/>
      <c r="H20" s="80">
        <v>1</v>
      </c>
      <c r="I20" s="81">
        <v>1</v>
      </c>
    </row>
    <row r="21" spans="2:9" ht="23.25" customHeight="1" thickBot="1" x14ac:dyDescent="0.3">
      <c r="B21" s="109"/>
      <c r="C21" s="49" t="s">
        <v>43</v>
      </c>
      <c r="D21" s="52" t="s">
        <v>352</v>
      </c>
      <c r="E21" s="52" t="s">
        <v>352</v>
      </c>
      <c r="F21" s="52" t="s">
        <v>352</v>
      </c>
      <c r="G21" s="112"/>
      <c r="H21" s="82">
        <v>9</v>
      </c>
      <c r="I21" s="83">
        <v>27</v>
      </c>
    </row>
    <row r="22" spans="2:9" ht="18" customHeight="1" x14ac:dyDescent="0.25">
      <c r="B22" s="113" t="s">
        <v>32</v>
      </c>
      <c r="C22" s="50" t="s">
        <v>14</v>
      </c>
      <c r="D22" s="98" t="s">
        <v>375</v>
      </c>
      <c r="E22" s="98" t="s">
        <v>377</v>
      </c>
      <c r="F22" s="98" t="s">
        <v>376</v>
      </c>
      <c r="G22" s="110">
        <v>127</v>
      </c>
      <c r="H22" s="78">
        <v>7</v>
      </c>
      <c r="I22" s="79">
        <f>37+2</f>
        <v>39</v>
      </c>
    </row>
    <row r="23" spans="2:9" ht="18" customHeight="1" x14ac:dyDescent="0.25">
      <c r="B23" s="114"/>
      <c r="C23" s="40" t="s">
        <v>15</v>
      </c>
      <c r="D23" s="29" t="s">
        <v>378</v>
      </c>
      <c r="E23" s="29" t="s">
        <v>379</v>
      </c>
      <c r="F23" s="29" t="s">
        <v>380</v>
      </c>
      <c r="G23" s="111"/>
      <c r="H23" s="80">
        <v>1</v>
      </c>
      <c r="I23" s="81">
        <f>23+0</f>
        <v>23</v>
      </c>
    </row>
    <row r="24" spans="2:9" ht="18" customHeight="1" x14ac:dyDescent="0.25">
      <c r="B24" s="114"/>
      <c r="C24" s="40" t="s">
        <v>16</v>
      </c>
      <c r="D24" s="29" t="s">
        <v>381</v>
      </c>
      <c r="E24" s="29" t="s">
        <v>382</v>
      </c>
      <c r="F24" s="29" t="s">
        <v>383</v>
      </c>
      <c r="G24" s="111"/>
      <c r="H24" s="80">
        <v>0</v>
      </c>
      <c r="I24" s="81">
        <f>12+0</f>
        <v>12</v>
      </c>
    </row>
    <row r="25" spans="2:9" ht="18" customHeight="1" x14ac:dyDescent="0.25">
      <c r="B25" s="114"/>
      <c r="C25" s="40" t="s">
        <v>17</v>
      </c>
      <c r="D25" s="29" t="s">
        <v>384</v>
      </c>
      <c r="E25" s="29" t="s">
        <v>385</v>
      </c>
      <c r="F25" s="29" t="s">
        <v>386</v>
      </c>
      <c r="G25" s="111"/>
      <c r="H25" s="80">
        <v>2</v>
      </c>
      <c r="I25" s="81">
        <v>25</v>
      </c>
    </row>
    <row r="26" spans="2:9" ht="18" customHeight="1" x14ac:dyDescent="0.25">
      <c r="B26" s="114"/>
      <c r="C26" s="41" t="s">
        <v>18</v>
      </c>
      <c r="D26" s="29" t="s">
        <v>387</v>
      </c>
      <c r="E26" s="29" t="s">
        <v>388</v>
      </c>
      <c r="F26" s="29" t="s">
        <v>389</v>
      </c>
      <c r="G26" s="111"/>
      <c r="H26" s="80">
        <v>2</v>
      </c>
      <c r="I26" s="81">
        <v>10</v>
      </c>
    </row>
    <row r="27" spans="2:9" ht="18" customHeight="1" x14ac:dyDescent="0.25">
      <c r="B27" s="114"/>
      <c r="C27" s="41" t="s">
        <v>19</v>
      </c>
      <c r="D27" s="29" t="s">
        <v>390</v>
      </c>
      <c r="E27" s="29" t="s">
        <v>391</v>
      </c>
      <c r="F27" s="29" t="s">
        <v>392</v>
      </c>
      <c r="G27" s="111"/>
      <c r="H27" s="80">
        <v>0</v>
      </c>
      <c r="I27" s="81">
        <f>8+0</f>
        <v>8</v>
      </c>
    </row>
    <row r="28" spans="2:9" ht="18" customHeight="1" thickBot="1" x14ac:dyDescent="0.3">
      <c r="B28" s="115"/>
      <c r="C28" s="42" t="s">
        <v>20</v>
      </c>
      <c r="D28" s="99" t="s">
        <v>393</v>
      </c>
      <c r="E28" s="99" t="s">
        <v>394</v>
      </c>
      <c r="F28" s="99" t="s">
        <v>395</v>
      </c>
      <c r="G28" s="112"/>
      <c r="H28" s="82">
        <v>0</v>
      </c>
      <c r="I28" s="83">
        <v>10</v>
      </c>
    </row>
    <row r="29" spans="2:9" ht="21" x14ac:dyDescent="0.25">
      <c r="F29" s="13" t="s">
        <v>337</v>
      </c>
      <c r="G29" s="84">
        <f>SUM(G10:G28)</f>
        <v>211</v>
      </c>
      <c r="H29" s="84">
        <f>SUM(H10:H28)</f>
        <v>54</v>
      </c>
      <c r="I29" s="84">
        <f>SUM(I10:I28)</f>
        <v>211</v>
      </c>
    </row>
    <row r="30" spans="2:9" x14ac:dyDescent="0.25">
      <c r="D30" s="10"/>
      <c r="E30" s="59"/>
      <c r="F30"/>
    </row>
  </sheetData>
  <mergeCells count="10">
    <mergeCell ref="B19:B21"/>
    <mergeCell ref="G19:G21"/>
    <mergeCell ref="B22:B28"/>
    <mergeCell ref="G22:G28"/>
    <mergeCell ref="A1:F7"/>
    <mergeCell ref="D8:F8"/>
    <mergeCell ref="B11:B14"/>
    <mergeCell ref="G11:G14"/>
    <mergeCell ref="B15:B18"/>
    <mergeCell ref="G15:G18"/>
  </mergeCells>
  <hyperlinks>
    <hyperlink ref="B11:B14" location="'Beh na 400m'!A1" display="'Beh na 400m'!A1"/>
    <hyperlink ref="B15:B18" location="'Beh na 1110m'!A1" display="'Beh na 1110m'!A1"/>
    <hyperlink ref="B10" location="'Beh na 100m'!A1" display="'Beh na 100m'!A1"/>
    <hyperlink ref="B22:B28" location="'Beh na 8880m'!A1" display="'Beh na 8880m'!A1"/>
    <hyperlink ref="B19:B21" location="'Beh na 2220m'!A1" display="'Beh na 2220m'!A1"/>
  </hyperlinks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zoomScale="80" zoomScaleNormal="80" workbookViewId="0">
      <pane xSplit="1" ySplit="6" topLeftCell="B7" activePane="bottomRight" state="frozen"/>
      <selection pane="topRight" activeCell="B1" sqref="B1"/>
      <selection pane="bottomLeft" activeCell="A5" sqref="A5"/>
      <selection pane="bottomRight" sqref="A1:A4"/>
    </sheetView>
  </sheetViews>
  <sheetFormatPr defaultRowHeight="15" x14ac:dyDescent="0.25"/>
  <cols>
    <col min="1" max="1" width="9.42578125" customWidth="1"/>
    <col min="2" max="2" width="10.85546875" customWidth="1"/>
    <col min="3" max="3" width="12.28515625" hidden="1" customWidth="1"/>
    <col min="4" max="4" width="11.7109375" customWidth="1"/>
    <col min="5" max="5" width="20.28515625" customWidth="1"/>
    <col min="6" max="6" width="16" hidden="1" customWidth="1"/>
    <col min="7" max="7" width="9.42578125" hidden="1" customWidth="1"/>
    <col min="8" max="8" width="10.42578125" style="1" customWidth="1"/>
    <col min="9" max="9" width="10.42578125" style="19" hidden="1" customWidth="1"/>
    <col min="10" max="10" width="11.7109375" customWidth="1"/>
    <col min="11" max="11" width="16.7109375" hidden="1" customWidth="1"/>
    <col min="12" max="12" width="17" customWidth="1"/>
    <col min="13" max="13" width="13" customWidth="1"/>
    <col min="14" max="14" width="9.42578125" style="1" customWidth="1"/>
    <col min="15" max="15" width="12.140625" style="1" customWidth="1"/>
    <col min="16" max="16" width="7.5703125" style="14" customWidth="1"/>
    <col min="17" max="17" width="11.5703125" style="14" customWidth="1"/>
    <col min="18" max="18" width="8.140625" style="26" customWidth="1"/>
    <col min="19" max="19" width="11.7109375" style="26" customWidth="1"/>
    <col min="20" max="20" width="8.140625" style="63" customWidth="1"/>
    <col min="21" max="21" width="11.7109375" style="63" customWidth="1"/>
  </cols>
  <sheetData>
    <row r="1" spans="1:21" ht="15" customHeight="1" x14ac:dyDescent="0.25">
      <c r="A1" s="125" t="s">
        <v>4</v>
      </c>
      <c r="B1" s="88"/>
      <c r="C1" s="87"/>
    </row>
    <row r="2" spans="1:21" ht="15.75" customHeight="1" x14ac:dyDescent="0.25">
      <c r="A2" s="125"/>
      <c r="B2" s="88"/>
      <c r="C2" s="87"/>
      <c r="D2" s="126" t="s">
        <v>407</v>
      </c>
      <c r="E2" s="127"/>
      <c r="F2" s="127"/>
      <c r="G2" s="127"/>
      <c r="H2" s="127"/>
      <c r="I2" s="127"/>
      <c r="J2" s="127"/>
      <c r="K2" s="127"/>
      <c r="L2" s="127"/>
      <c r="M2" s="128"/>
      <c r="N2" s="124" t="s">
        <v>278</v>
      </c>
      <c r="O2" s="124"/>
      <c r="P2" s="124" t="s">
        <v>276</v>
      </c>
      <c r="Q2" s="124"/>
      <c r="R2" s="124" t="s">
        <v>277</v>
      </c>
      <c r="S2" s="124"/>
      <c r="T2" s="124" t="s">
        <v>410</v>
      </c>
      <c r="U2" s="124"/>
    </row>
    <row r="3" spans="1:21" ht="15.75" customHeight="1" x14ac:dyDescent="0.25">
      <c r="A3" s="125"/>
      <c r="B3" s="88"/>
      <c r="C3" s="87"/>
      <c r="D3" s="127"/>
      <c r="E3" s="127"/>
      <c r="F3" s="127"/>
      <c r="G3" s="127"/>
      <c r="H3" s="127"/>
      <c r="I3" s="127"/>
      <c r="J3" s="127"/>
      <c r="K3" s="127"/>
      <c r="L3" s="127"/>
      <c r="M3" s="128"/>
      <c r="N3" s="124"/>
      <c r="O3" s="124"/>
      <c r="P3" s="124"/>
      <c r="Q3" s="124"/>
      <c r="R3" s="124"/>
      <c r="S3" s="124"/>
      <c r="T3" s="124"/>
      <c r="U3" s="124"/>
    </row>
    <row r="4" spans="1:21" ht="15.75" customHeight="1" x14ac:dyDescent="0.25">
      <c r="A4" s="125"/>
      <c r="B4" s="89"/>
      <c r="C4" s="9"/>
      <c r="D4" s="127"/>
      <c r="E4" s="127"/>
      <c r="F4" s="127"/>
      <c r="G4" s="127"/>
      <c r="H4" s="127"/>
      <c r="I4" s="127"/>
      <c r="J4" s="127"/>
      <c r="K4" s="127"/>
      <c r="L4" s="127"/>
      <c r="M4" s="128"/>
      <c r="N4" s="124"/>
      <c r="O4" s="124"/>
      <c r="P4" s="124"/>
      <c r="Q4" s="124"/>
      <c r="R4" s="124"/>
      <c r="S4" s="124"/>
      <c r="T4" s="124"/>
      <c r="U4" s="124"/>
    </row>
    <row r="5" spans="1:21" ht="33.75" customHeight="1" x14ac:dyDescent="0.25">
      <c r="D5" s="129"/>
      <c r="E5" s="129"/>
      <c r="F5" s="129"/>
      <c r="G5" s="129"/>
      <c r="H5" s="129"/>
      <c r="I5" s="129"/>
      <c r="J5" s="129"/>
      <c r="K5" s="129"/>
      <c r="L5" s="129"/>
      <c r="M5" s="130"/>
      <c r="N5" s="124"/>
      <c r="O5" s="124"/>
      <c r="P5" s="124"/>
      <c r="Q5" s="124"/>
      <c r="R5" s="124"/>
      <c r="S5" s="124"/>
      <c r="T5" s="124"/>
      <c r="U5" s="124"/>
    </row>
    <row r="6" spans="1:21" ht="45" x14ac:dyDescent="0.25">
      <c r="C6" s="3" t="s">
        <v>28</v>
      </c>
      <c r="D6" s="23" t="s">
        <v>279</v>
      </c>
      <c r="E6" s="24" t="s">
        <v>354</v>
      </c>
      <c r="F6" s="24" t="s">
        <v>44</v>
      </c>
      <c r="G6" s="24" t="s">
        <v>24</v>
      </c>
      <c r="H6" s="23" t="s">
        <v>45</v>
      </c>
      <c r="I6" s="23" t="s">
        <v>46</v>
      </c>
      <c r="J6" s="23" t="s">
        <v>313</v>
      </c>
      <c r="K6" s="23" t="s">
        <v>309</v>
      </c>
      <c r="L6" s="23" t="s">
        <v>47</v>
      </c>
      <c r="M6" s="33" t="s">
        <v>408</v>
      </c>
      <c r="N6" s="3" t="s">
        <v>29</v>
      </c>
      <c r="O6" s="33" t="s">
        <v>409</v>
      </c>
      <c r="P6" s="3" t="s">
        <v>29</v>
      </c>
      <c r="Q6" s="33" t="s">
        <v>409</v>
      </c>
      <c r="R6" s="3" t="s">
        <v>29</v>
      </c>
      <c r="S6" s="33" t="s">
        <v>409</v>
      </c>
      <c r="T6" s="64" t="s">
        <v>29</v>
      </c>
      <c r="U6" s="64" t="s">
        <v>409</v>
      </c>
    </row>
    <row r="7" spans="1:21" x14ac:dyDescent="0.25">
      <c r="C7" s="22">
        <v>6</v>
      </c>
      <c r="D7" s="20">
        <v>56</v>
      </c>
      <c r="E7" s="36" t="s">
        <v>95</v>
      </c>
      <c r="F7" s="20"/>
      <c r="G7" s="20" t="s">
        <v>25</v>
      </c>
      <c r="H7" s="20" t="s">
        <v>22</v>
      </c>
      <c r="I7" s="20">
        <v>2008</v>
      </c>
      <c r="J7" s="20" t="s">
        <v>26</v>
      </c>
      <c r="K7" s="20"/>
      <c r="L7" s="21" t="s">
        <v>90</v>
      </c>
      <c r="M7" s="37">
        <v>21.8</v>
      </c>
      <c r="N7" s="39">
        <v>1</v>
      </c>
      <c r="O7" s="38"/>
      <c r="P7" s="5"/>
      <c r="Q7" s="7"/>
      <c r="R7" s="39">
        <v>1</v>
      </c>
      <c r="S7" s="38"/>
      <c r="T7" s="39">
        <v>1</v>
      </c>
      <c r="U7" s="86"/>
    </row>
    <row r="8" spans="1:21" x14ac:dyDescent="0.25">
      <c r="C8" s="22">
        <v>3</v>
      </c>
      <c r="D8" s="20">
        <v>51</v>
      </c>
      <c r="E8" s="36" t="s">
        <v>92</v>
      </c>
      <c r="F8" s="20"/>
      <c r="G8" s="20" t="s">
        <v>25</v>
      </c>
      <c r="H8" s="20" t="s">
        <v>22</v>
      </c>
      <c r="I8" s="20">
        <v>2008</v>
      </c>
      <c r="J8" s="20" t="s">
        <v>26</v>
      </c>
      <c r="K8" s="20"/>
      <c r="L8" s="21" t="s">
        <v>90</v>
      </c>
      <c r="M8" s="37">
        <v>23.2</v>
      </c>
      <c r="N8" s="39">
        <v>2</v>
      </c>
      <c r="O8" s="38">
        <f t="shared" ref="O8:O19" si="0">M8-$M$7</f>
        <v>1.3999999999999986</v>
      </c>
      <c r="P8" s="5"/>
      <c r="Q8" s="7"/>
      <c r="R8" s="39">
        <v>2</v>
      </c>
      <c r="S8" s="38">
        <f>M8-$M$7</f>
        <v>1.3999999999999986</v>
      </c>
      <c r="T8" s="39">
        <v>2</v>
      </c>
      <c r="U8" s="86">
        <f>M8-$M$7</f>
        <v>1.3999999999999986</v>
      </c>
    </row>
    <row r="9" spans="1:21" x14ac:dyDescent="0.25">
      <c r="C9" s="22">
        <v>10</v>
      </c>
      <c r="D9" s="20">
        <v>84</v>
      </c>
      <c r="E9" s="36" t="s">
        <v>105</v>
      </c>
      <c r="F9" s="20"/>
      <c r="G9" s="20" t="s">
        <v>25</v>
      </c>
      <c r="H9" s="20" t="s">
        <v>22</v>
      </c>
      <c r="I9" s="20"/>
      <c r="J9" s="20" t="s">
        <v>27</v>
      </c>
      <c r="K9" s="20"/>
      <c r="L9" s="21" t="s">
        <v>90</v>
      </c>
      <c r="M9" s="37">
        <v>24</v>
      </c>
      <c r="N9" s="39">
        <v>3</v>
      </c>
      <c r="O9" s="38">
        <f t="shared" si="0"/>
        <v>2.1999999999999993</v>
      </c>
      <c r="P9" s="5"/>
      <c r="Q9" s="5"/>
      <c r="R9" s="39">
        <v>3</v>
      </c>
      <c r="S9" s="38">
        <f>M9-$M$7</f>
        <v>2.1999999999999993</v>
      </c>
      <c r="T9" s="29"/>
      <c r="U9" s="86"/>
    </row>
    <row r="10" spans="1:21" x14ac:dyDescent="0.25">
      <c r="C10" s="22">
        <v>1</v>
      </c>
      <c r="D10" s="20">
        <v>21</v>
      </c>
      <c r="E10" s="36" t="s">
        <v>89</v>
      </c>
      <c r="F10" s="20"/>
      <c r="G10" s="20" t="s">
        <v>25</v>
      </c>
      <c r="H10" s="20" t="s">
        <v>21</v>
      </c>
      <c r="I10" s="20">
        <v>2008</v>
      </c>
      <c r="J10" s="20" t="s">
        <v>27</v>
      </c>
      <c r="K10" s="20"/>
      <c r="L10" s="21" t="s">
        <v>90</v>
      </c>
      <c r="M10" s="37">
        <v>24.4</v>
      </c>
      <c r="N10" s="5">
        <v>4</v>
      </c>
      <c r="O10" s="38">
        <f t="shared" si="0"/>
        <v>2.5999999999999979</v>
      </c>
      <c r="P10" s="39">
        <v>1</v>
      </c>
      <c r="Q10" s="7"/>
      <c r="R10" s="5"/>
      <c r="S10" s="38"/>
      <c r="T10" s="29"/>
      <c r="U10" s="86"/>
    </row>
    <row r="11" spans="1:21" x14ac:dyDescent="0.25">
      <c r="C11" s="22">
        <v>5</v>
      </c>
      <c r="D11" s="20">
        <v>53</v>
      </c>
      <c r="E11" s="36" t="s">
        <v>94</v>
      </c>
      <c r="F11" s="20"/>
      <c r="G11" s="20" t="s">
        <v>25</v>
      </c>
      <c r="H11" s="20" t="s">
        <v>22</v>
      </c>
      <c r="I11" s="20">
        <v>2009</v>
      </c>
      <c r="J11" s="20" t="s">
        <v>26</v>
      </c>
      <c r="K11" s="20"/>
      <c r="L11" s="21" t="s">
        <v>90</v>
      </c>
      <c r="M11" s="37">
        <v>24.6</v>
      </c>
      <c r="N11" s="5">
        <v>5</v>
      </c>
      <c r="O11" s="38">
        <f t="shared" si="0"/>
        <v>2.8000000000000007</v>
      </c>
      <c r="P11" s="5"/>
      <c r="Q11" s="7"/>
      <c r="R11" s="5">
        <v>4</v>
      </c>
      <c r="S11" s="38">
        <f>M11-$M$7</f>
        <v>2.8000000000000007</v>
      </c>
      <c r="T11" s="39">
        <v>3</v>
      </c>
      <c r="U11" s="86">
        <f t="shared" ref="U11:U14" si="1">M11-$M$7</f>
        <v>2.8000000000000007</v>
      </c>
    </row>
    <row r="12" spans="1:21" x14ac:dyDescent="0.25">
      <c r="C12" s="22">
        <v>11</v>
      </c>
      <c r="D12" s="20">
        <v>86</v>
      </c>
      <c r="E12" s="36" t="s">
        <v>100</v>
      </c>
      <c r="F12" s="20"/>
      <c r="G12" s="20" t="s">
        <v>25</v>
      </c>
      <c r="H12" s="20" t="s">
        <v>22</v>
      </c>
      <c r="I12" s="20"/>
      <c r="J12" s="20" t="s">
        <v>26</v>
      </c>
      <c r="K12" s="20"/>
      <c r="L12" s="21" t="s">
        <v>90</v>
      </c>
      <c r="M12" s="37">
        <v>24.9</v>
      </c>
      <c r="N12" s="5">
        <v>6</v>
      </c>
      <c r="O12" s="38">
        <f t="shared" si="0"/>
        <v>3.0999999999999979</v>
      </c>
      <c r="P12" s="5"/>
      <c r="Q12" s="5"/>
      <c r="R12" s="5">
        <v>5</v>
      </c>
      <c r="S12" s="38">
        <f>M12-$M$7</f>
        <v>3.0999999999999979</v>
      </c>
      <c r="T12" s="29">
        <v>4</v>
      </c>
      <c r="U12" s="86">
        <f t="shared" si="1"/>
        <v>3.0999999999999979</v>
      </c>
    </row>
    <row r="13" spans="1:21" x14ac:dyDescent="0.25">
      <c r="C13" s="22">
        <v>14</v>
      </c>
      <c r="D13" s="20">
        <v>191</v>
      </c>
      <c r="E13" s="36" t="s">
        <v>103</v>
      </c>
      <c r="F13" s="20"/>
      <c r="G13" s="20" t="s">
        <v>25</v>
      </c>
      <c r="H13" s="20" t="s">
        <v>22</v>
      </c>
      <c r="I13" s="20">
        <v>2009</v>
      </c>
      <c r="J13" s="20" t="s">
        <v>26</v>
      </c>
      <c r="K13" s="20"/>
      <c r="L13" s="21" t="s">
        <v>90</v>
      </c>
      <c r="M13" s="37">
        <v>26.3</v>
      </c>
      <c r="N13" s="5">
        <v>7</v>
      </c>
      <c r="O13" s="38">
        <f t="shared" si="0"/>
        <v>4.5</v>
      </c>
      <c r="P13" s="5"/>
      <c r="Q13" s="5"/>
      <c r="R13" s="5">
        <v>6</v>
      </c>
      <c r="S13" s="38">
        <f>M13-$M$7</f>
        <v>4.5</v>
      </c>
      <c r="T13" s="29">
        <v>5</v>
      </c>
      <c r="U13" s="86">
        <f t="shared" si="1"/>
        <v>4.5</v>
      </c>
    </row>
    <row r="14" spans="1:21" x14ac:dyDescent="0.25">
      <c r="C14" s="22">
        <v>2</v>
      </c>
      <c r="D14" s="20">
        <v>26</v>
      </c>
      <c r="E14" s="36" t="s">
        <v>91</v>
      </c>
      <c r="F14" s="20"/>
      <c r="G14" s="20" t="s">
        <v>25</v>
      </c>
      <c r="H14" s="20" t="s">
        <v>22</v>
      </c>
      <c r="I14" s="20">
        <v>2010</v>
      </c>
      <c r="J14" s="20" t="s">
        <v>26</v>
      </c>
      <c r="K14" s="20"/>
      <c r="L14" s="21" t="s">
        <v>90</v>
      </c>
      <c r="M14" s="37">
        <v>27</v>
      </c>
      <c r="N14" s="5">
        <v>8</v>
      </c>
      <c r="O14" s="38">
        <f t="shared" si="0"/>
        <v>5.1999999999999993</v>
      </c>
      <c r="P14" s="5"/>
      <c r="Q14" s="7"/>
      <c r="R14" s="5">
        <v>7</v>
      </c>
      <c r="S14" s="38">
        <f>M14-$M$7</f>
        <v>5.1999999999999993</v>
      </c>
      <c r="T14" s="29">
        <v>6</v>
      </c>
      <c r="U14" s="86">
        <f t="shared" si="1"/>
        <v>5.1999999999999993</v>
      </c>
    </row>
    <row r="15" spans="1:21" x14ac:dyDescent="0.25">
      <c r="C15" s="22">
        <v>9</v>
      </c>
      <c r="D15" s="20">
        <v>73</v>
      </c>
      <c r="E15" s="36" t="s">
        <v>98</v>
      </c>
      <c r="F15" s="20" t="s">
        <v>99</v>
      </c>
      <c r="G15" s="20" t="s">
        <v>25</v>
      </c>
      <c r="H15" s="20" t="s">
        <v>21</v>
      </c>
      <c r="I15" s="20">
        <v>2010</v>
      </c>
      <c r="J15" s="20" t="s">
        <v>27</v>
      </c>
      <c r="K15" s="20"/>
      <c r="L15" s="21" t="s">
        <v>90</v>
      </c>
      <c r="M15" s="37">
        <v>28.1</v>
      </c>
      <c r="N15" s="5">
        <v>9</v>
      </c>
      <c r="O15" s="38">
        <f t="shared" si="0"/>
        <v>6.3000000000000007</v>
      </c>
      <c r="P15" s="39">
        <v>2</v>
      </c>
      <c r="Q15" s="32">
        <f>M15-$M$10</f>
        <v>3.7000000000000028</v>
      </c>
      <c r="R15" s="5"/>
      <c r="S15" s="38"/>
      <c r="T15" s="29"/>
      <c r="U15" s="86"/>
    </row>
    <row r="16" spans="1:21" x14ac:dyDescent="0.25">
      <c r="C16" s="22">
        <v>7</v>
      </c>
      <c r="D16" s="20">
        <v>60</v>
      </c>
      <c r="E16" s="36" t="s">
        <v>96</v>
      </c>
      <c r="F16" s="20" t="s">
        <v>97</v>
      </c>
      <c r="G16" s="20" t="s">
        <v>25</v>
      </c>
      <c r="H16" s="20" t="s">
        <v>21</v>
      </c>
      <c r="I16" s="20">
        <v>2008</v>
      </c>
      <c r="J16" s="20" t="s">
        <v>26</v>
      </c>
      <c r="K16" s="20"/>
      <c r="L16" s="21" t="s">
        <v>90</v>
      </c>
      <c r="M16" s="37">
        <v>30.4</v>
      </c>
      <c r="N16" s="5">
        <v>10</v>
      </c>
      <c r="O16" s="38">
        <f t="shared" si="0"/>
        <v>8.5999999999999979</v>
      </c>
      <c r="P16" s="39">
        <v>3</v>
      </c>
      <c r="Q16" s="32">
        <f>M16-$M$10</f>
        <v>6</v>
      </c>
      <c r="R16" s="5"/>
      <c r="S16" s="38"/>
      <c r="T16" s="29">
        <v>7</v>
      </c>
      <c r="U16" s="86">
        <f t="shared" ref="U16:U19" si="2">M16-$M$7</f>
        <v>8.5999999999999979</v>
      </c>
    </row>
    <row r="17" spans="3:21" x14ac:dyDescent="0.25">
      <c r="C17" s="22">
        <v>4</v>
      </c>
      <c r="D17" s="20">
        <v>52</v>
      </c>
      <c r="E17" s="36" t="s">
        <v>93</v>
      </c>
      <c r="F17" s="20"/>
      <c r="G17" s="20" t="s">
        <v>25</v>
      </c>
      <c r="H17" s="20" t="s">
        <v>22</v>
      </c>
      <c r="I17" s="20">
        <v>2011</v>
      </c>
      <c r="J17" s="20" t="s">
        <v>26</v>
      </c>
      <c r="K17" s="20"/>
      <c r="L17" s="21" t="s">
        <v>90</v>
      </c>
      <c r="M17" s="37">
        <v>31.7</v>
      </c>
      <c r="N17" s="5">
        <v>11</v>
      </c>
      <c r="O17" s="38">
        <f t="shared" si="0"/>
        <v>9.8999999999999986</v>
      </c>
      <c r="P17" s="5"/>
      <c r="Q17" s="7"/>
      <c r="R17" s="5">
        <v>8</v>
      </c>
      <c r="S17" s="38">
        <f>M17-$M$7</f>
        <v>9.8999999999999986</v>
      </c>
      <c r="T17" s="29">
        <v>8</v>
      </c>
      <c r="U17" s="86">
        <f t="shared" si="2"/>
        <v>9.8999999999999986</v>
      </c>
    </row>
    <row r="18" spans="3:21" x14ac:dyDescent="0.25">
      <c r="C18" s="22">
        <v>8</v>
      </c>
      <c r="D18" s="20">
        <v>69</v>
      </c>
      <c r="E18" s="36" t="s">
        <v>314</v>
      </c>
      <c r="F18" s="20"/>
      <c r="G18" s="20" t="s">
        <v>25</v>
      </c>
      <c r="H18" s="20" t="s">
        <v>22</v>
      </c>
      <c r="I18" s="20">
        <v>2011</v>
      </c>
      <c r="J18" s="20" t="s">
        <v>26</v>
      </c>
      <c r="K18" s="20"/>
      <c r="L18" s="21" t="s">
        <v>90</v>
      </c>
      <c r="M18" s="37">
        <v>36.200000000000003</v>
      </c>
      <c r="N18" s="5">
        <v>12</v>
      </c>
      <c r="O18" s="38">
        <f t="shared" si="0"/>
        <v>14.400000000000002</v>
      </c>
      <c r="P18" s="5"/>
      <c r="Q18" s="5"/>
      <c r="R18" s="5">
        <v>9</v>
      </c>
      <c r="S18" s="38">
        <f>M18-$M$7</f>
        <v>14.400000000000002</v>
      </c>
      <c r="T18" s="29">
        <v>9</v>
      </c>
      <c r="U18" s="86">
        <f t="shared" si="2"/>
        <v>14.400000000000002</v>
      </c>
    </row>
    <row r="19" spans="3:21" x14ac:dyDescent="0.25">
      <c r="C19" s="22">
        <v>15</v>
      </c>
      <c r="D19" s="20">
        <v>148</v>
      </c>
      <c r="E19" s="36" t="s">
        <v>104</v>
      </c>
      <c r="F19" s="20"/>
      <c r="G19" s="20" t="s">
        <v>25</v>
      </c>
      <c r="H19" s="20" t="s">
        <v>21</v>
      </c>
      <c r="I19" s="20">
        <v>2012</v>
      </c>
      <c r="J19" s="20" t="s">
        <v>26</v>
      </c>
      <c r="K19" s="20"/>
      <c r="L19" s="21" t="s">
        <v>90</v>
      </c>
      <c r="M19" s="37">
        <v>45.1</v>
      </c>
      <c r="N19" s="5">
        <v>13</v>
      </c>
      <c r="O19" s="38">
        <f t="shared" si="0"/>
        <v>23.3</v>
      </c>
      <c r="P19" s="5">
        <v>4</v>
      </c>
      <c r="Q19" s="32">
        <f>M19-$M$10</f>
        <v>20.700000000000003</v>
      </c>
      <c r="R19" s="5"/>
      <c r="S19" s="38"/>
      <c r="T19" s="29">
        <v>10</v>
      </c>
      <c r="U19" s="86">
        <f t="shared" si="2"/>
        <v>23.3</v>
      </c>
    </row>
    <row r="20" spans="3:21" x14ac:dyDescent="0.25">
      <c r="C20" s="22">
        <v>13</v>
      </c>
      <c r="D20" s="20">
        <v>171</v>
      </c>
      <c r="E20" s="36" t="s">
        <v>102</v>
      </c>
      <c r="F20" s="20"/>
      <c r="G20" s="20" t="s">
        <v>25</v>
      </c>
      <c r="H20" s="20" t="s">
        <v>22</v>
      </c>
      <c r="I20" s="20">
        <v>2012</v>
      </c>
      <c r="J20" s="20" t="s">
        <v>27</v>
      </c>
      <c r="K20" s="20"/>
      <c r="L20" s="21" t="s">
        <v>90</v>
      </c>
      <c r="M20" s="37">
        <v>61.1</v>
      </c>
      <c r="N20" s="5">
        <v>14</v>
      </c>
      <c r="O20" s="38">
        <f t="shared" ref="O20:O21" si="3">M20-$M$7</f>
        <v>39.299999999999997</v>
      </c>
      <c r="P20" s="5"/>
      <c r="Q20" s="5"/>
      <c r="R20" s="5">
        <v>10</v>
      </c>
      <c r="S20" s="38">
        <f>M20-$M$7</f>
        <v>39.299999999999997</v>
      </c>
      <c r="T20" s="29"/>
      <c r="U20" s="86"/>
    </row>
    <row r="21" spans="3:21" x14ac:dyDescent="0.25">
      <c r="C21" s="22">
        <v>12</v>
      </c>
      <c r="D21" s="20">
        <v>170</v>
      </c>
      <c r="E21" s="36" t="s">
        <v>101</v>
      </c>
      <c r="F21" s="20"/>
      <c r="G21" s="20" t="s">
        <v>25</v>
      </c>
      <c r="H21" s="20" t="s">
        <v>22</v>
      </c>
      <c r="I21" s="20">
        <v>2012</v>
      </c>
      <c r="J21" s="20" t="s">
        <v>27</v>
      </c>
      <c r="K21" s="20"/>
      <c r="L21" s="21" t="s">
        <v>90</v>
      </c>
      <c r="M21" s="37">
        <v>82.1</v>
      </c>
      <c r="N21" s="5">
        <v>15</v>
      </c>
      <c r="O21" s="38">
        <f t="shared" si="3"/>
        <v>60.3</v>
      </c>
      <c r="P21" s="5"/>
      <c r="Q21" s="5"/>
      <c r="R21" s="5">
        <v>11</v>
      </c>
      <c r="S21" s="38">
        <f>M21-$M$7</f>
        <v>60.3</v>
      </c>
      <c r="T21" s="29"/>
      <c r="U21" s="86"/>
    </row>
    <row r="22" spans="3:21" x14ac:dyDescent="0.25">
      <c r="C22" s="5"/>
      <c r="D22" s="5"/>
      <c r="E22" s="8"/>
      <c r="F22" s="5"/>
      <c r="G22" s="5"/>
      <c r="H22" s="5"/>
      <c r="I22" s="5"/>
      <c r="J22" s="5"/>
      <c r="K22" s="5"/>
      <c r="L22" s="12"/>
      <c r="M22" s="38"/>
      <c r="N22" s="5"/>
      <c r="O22" s="38"/>
      <c r="P22" s="5"/>
      <c r="Q22" s="5"/>
      <c r="R22" s="5"/>
      <c r="S22" s="38"/>
      <c r="T22" s="5"/>
      <c r="U22" s="38"/>
    </row>
    <row r="26" spans="3:21" x14ac:dyDescent="0.25">
      <c r="H26" s="63"/>
    </row>
  </sheetData>
  <autoFilter ref="D6:S21">
    <sortState ref="D7:S19">
      <sortCondition ref="M6:M21"/>
    </sortState>
  </autoFilter>
  <mergeCells count="6">
    <mergeCell ref="T2:U5"/>
    <mergeCell ref="A1:A4"/>
    <mergeCell ref="R2:S5"/>
    <mergeCell ref="D2:M5"/>
    <mergeCell ref="P2:Q5"/>
    <mergeCell ref="N2:O5"/>
  </mergeCells>
  <dataValidations disablePrompts="1" count="2">
    <dataValidation type="list" allowBlank="1" showInputMessage="1" showErrorMessage="1" sqref="H12:I22">
      <formula1>#REF!</formula1>
    </dataValidation>
    <dataValidation type="list" allowBlank="1" showInputMessage="1" showErrorMessage="1" sqref="J12:K22">
      <formula1>#REF!</formula1>
    </dataValidation>
  </dataValidations>
  <hyperlinks>
    <hyperlink ref="A1:A2" location="Summary!A1" display="Back"/>
  </hyperlinks>
  <pageMargins left="0.70866141732283472" right="0.70866141732283472" top="0.74803149606299213" bottom="0.74803149606299213" header="0.31496062992125984" footer="0.31496062992125984"/>
  <pageSetup paperSize="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zoomScale="80" zoomScaleNormal="80" workbookViewId="0">
      <pane xSplit="1" ySplit="6" topLeftCell="C7" activePane="bottomRight" state="frozen"/>
      <selection pane="topRight" activeCell="B1" sqref="B1"/>
      <selection pane="bottomLeft" activeCell="A5" sqref="A5"/>
      <selection pane="bottomRight" sqref="A1:A3"/>
    </sheetView>
  </sheetViews>
  <sheetFormatPr defaultRowHeight="15" x14ac:dyDescent="0.25"/>
  <cols>
    <col min="1" max="1" width="6.5703125" customWidth="1"/>
    <col min="2" max="2" width="12.28515625" hidden="1" customWidth="1"/>
    <col min="3" max="3" width="11.7109375" customWidth="1"/>
    <col min="4" max="4" width="20.28515625" customWidth="1"/>
    <col min="5" max="5" width="20.7109375" hidden="1" customWidth="1"/>
    <col min="6" max="6" width="7.85546875" hidden="1" customWidth="1"/>
    <col min="7" max="7" width="9.140625" style="1" customWidth="1"/>
    <col min="8" max="8" width="10.85546875" customWidth="1"/>
    <col min="9" max="9" width="22.7109375" customWidth="1"/>
    <col min="10" max="10" width="12.85546875" customWidth="1"/>
    <col min="11" max="11" width="8.85546875" style="1" customWidth="1"/>
    <col min="12" max="12" width="13.42578125" style="1" customWidth="1"/>
    <col min="13" max="13" width="8.7109375" style="27" customWidth="1"/>
    <col min="14" max="14" width="11.5703125" style="27" customWidth="1"/>
    <col min="15" max="15" width="9.28515625" style="27" customWidth="1"/>
    <col min="16" max="16" width="11.5703125" style="27" customWidth="1"/>
    <col min="17" max="17" width="9.28515625" style="27" customWidth="1"/>
    <col min="18" max="18" width="11.5703125" style="27" customWidth="1"/>
    <col min="19" max="19" width="9.28515625" style="27" customWidth="1"/>
    <col min="20" max="20" width="11.5703125" style="27" customWidth="1"/>
  </cols>
  <sheetData>
    <row r="1" spans="1:20" ht="15" customHeight="1" x14ac:dyDescent="0.25">
      <c r="A1" s="125" t="s">
        <v>4</v>
      </c>
      <c r="B1" s="87"/>
    </row>
    <row r="2" spans="1:20" ht="15.75" customHeight="1" x14ac:dyDescent="0.25">
      <c r="A2" s="125"/>
      <c r="B2" s="87"/>
    </row>
    <row r="3" spans="1:20" ht="15.75" customHeight="1" x14ac:dyDescent="0.25">
      <c r="A3" s="125"/>
      <c r="B3" s="87"/>
      <c r="C3" s="131" t="s">
        <v>411</v>
      </c>
      <c r="D3" s="132"/>
      <c r="E3" s="132"/>
      <c r="F3" s="132"/>
      <c r="G3" s="132"/>
      <c r="H3" s="132"/>
      <c r="I3" s="132"/>
      <c r="J3" s="133"/>
      <c r="K3" s="124" t="s">
        <v>316</v>
      </c>
      <c r="L3" s="124"/>
      <c r="M3" s="124" t="s">
        <v>319</v>
      </c>
      <c r="N3" s="124"/>
      <c r="O3" s="124" t="s">
        <v>320</v>
      </c>
      <c r="P3" s="124"/>
      <c r="Q3" s="124" t="s">
        <v>321</v>
      </c>
      <c r="R3" s="124"/>
      <c r="S3" s="124" t="s">
        <v>322</v>
      </c>
      <c r="T3" s="124"/>
    </row>
    <row r="4" spans="1:20" ht="15.75" customHeight="1" x14ac:dyDescent="0.25">
      <c r="B4" s="9"/>
      <c r="C4" s="132"/>
      <c r="D4" s="132"/>
      <c r="E4" s="132"/>
      <c r="F4" s="132"/>
      <c r="G4" s="132"/>
      <c r="H4" s="132"/>
      <c r="I4" s="132"/>
      <c r="J4" s="133"/>
      <c r="K4" s="124"/>
      <c r="L4" s="124"/>
      <c r="M4" s="124"/>
      <c r="N4" s="124"/>
      <c r="O4" s="124"/>
      <c r="P4" s="124"/>
      <c r="Q4" s="124"/>
      <c r="R4" s="124"/>
      <c r="S4" s="124"/>
      <c r="T4" s="124"/>
    </row>
    <row r="5" spans="1:20" ht="33.75" customHeight="1" x14ac:dyDescent="0.25">
      <c r="C5" s="134"/>
      <c r="D5" s="134"/>
      <c r="E5" s="134"/>
      <c r="F5" s="134"/>
      <c r="G5" s="134"/>
      <c r="H5" s="134"/>
      <c r="I5" s="134"/>
      <c r="J5" s="135"/>
      <c r="K5" s="124"/>
      <c r="L5" s="124"/>
      <c r="M5" s="124"/>
      <c r="N5" s="124"/>
      <c r="O5" s="124"/>
      <c r="P5" s="124"/>
      <c r="Q5" s="124"/>
      <c r="R5" s="124"/>
      <c r="S5" s="124"/>
      <c r="T5" s="124"/>
    </row>
    <row r="6" spans="1:20" ht="45" x14ac:dyDescent="0.25">
      <c r="B6" s="3" t="s">
        <v>28</v>
      </c>
      <c r="C6" s="23" t="s">
        <v>279</v>
      </c>
      <c r="D6" s="24" t="s">
        <v>354</v>
      </c>
      <c r="E6" s="24" t="s">
        <v>23</v>
      </c>
      <c r="F6" s="24" t="s">
        <v>24</v>
      </c>
      <c r="G6" s="23" t="s">
        <v>45</v>
      </c>
      <c r="H6" s="23" t="s">
        <v>313</v>
      </c>
      <c r="I6" s="23" t="s">
        <v>9</v>
      </c>
      <c r="J6" s="33" t="s">
        <v>398</v>
      </c>
      <c r="K6" s="3" t="s">
        <v>29</v>
      </c>
      <c r="L6" s="33" t="s">
        <v>399</v>
      </c>
      <c r="M6" s="33" t="s">
        <v>29</v>
      </c>
      <c r="N6" s="33" t="s">
        <v>399</v>
      </c>
      <c r="O6" s="33" t="s">
        <v>29</v>
      </c>
      <c r="P6" s="33" t="s">
        <v>399</v>
      </c>
      <c r="Q6" s="33" t="s">
        <v>29</v>
      </c>
      <c r="R6" s="33" t="s">
        <v>399</v>
      </c>
      <c r="S6" s="64" t="s">
        <v>29</v>
      </c>
      <c r="T6" s="64" t="s">
        <v>399</v>
      </c>
    </row>
    <row r="7" spans="1:20" x14ac:dyDescent="0.25">
      <c r="B7" s="22">
        <v>6</v>
      </c>
      <c r="C7" s="20">
        <v>15</v>
      </c>
      <c r="D7" s="36" t="s">
        <v>53</v>
      </c>
      <c r="E7" s="20" t="s">
        <v>318</v>
      </c>
      <c r="F7" s="20" t="s">
        <v>25</v>
      </c>
      <c r="G7" s="20" t="s">
        <v>21</v>
      </c>
      <c r="H7" s="20" t="s">
        <v>27</v>
      </c>
      <c r="I7" s="21" t="s">
        <v>3</v>
      </c>
      <c r="J7" s="56">
        <v>9.3055555555555545E-4</v>
      </c>
      <c r="K7" s="39">
        <v>1</v>
      </c>
      <c r="L7" s="57"/>
      <c r="M7" s="29"/>
      <c r="N7" s="7"/>
      <c r="O7" s="29"/>
      <c r="P7" s="7"/>
      <c r="Q7" s="29"/>
      <c r="R7" s="7"/>
      <c r="S7" s="39">
        <v>1</v>
      </c>
      <c r="T7" s="57"/>
    </row>
    <row r="8" spans="1:20" x14ac:dyDescent="0.25">
      <c r="B8" s="22">
        <v>3</v>
      </c>
      <c r="C8" s="20">
        <v>10</v>
      </c>
      <c r="D8" s="36" t="s">
        <v>50</v>
      </c>
      <c r="E8" s="20"/>
      <c r="F8" s="20" t="s">
        <v>25</v>
      </c>
      <c r="G8" s="20" t="s">
        <v>22</v>
      </c>
      <c r="H8" s="20" t="s">
        <v>27</v>
      </c>
      <c r="I8" s="21" t="s">
        <v>2</v>
      </c>
      <c r="J8" s="56">
        <v>9.4675925925925917E-4</v>
      </c>
      <c r="K8" s="39">
        <v>2</v>
      </c>
      <c r="L8" s="57">
        <f>SUM(J8-$J$7)</f>
        <v>1.6203703703703714E-5</v>
      </c>
      <c r="M8" s="29"/>
      <c r="N8" s="7"/>
      <c r="O8" s="29"/>
      <c r="P8" s="7"/>
      <c r="Q8" s="39">
        <v>1</v>
      </c>
      <c r="R8" s="57"/>
      <c r="S8" s="29"/>
      <c r="T8" s="7"/>
    </row>
    <row r="9" spans="1:20" x14ac:dyDescent="0.25">
      <c r="B9" s="22">
        <v>10</v>
      </c>
      <c r="C9" s="20">
        <v>85</v>
      </c>
      <c r="D9" s="36" t="s">
        <v>57</v>
      </c>
      <c r="E9" s="20"/>
      <c r="F9" s="20" t="s">
        <v>25</v>
      </c>
      <c r="G9" s="20" t="s">
        <v>21</v>
      </c>
      <c r="H9" s="20" t="s">
        <v>26</v>
      </c>
      <c r="I9" s="21" t="s">
        <v>3</v>
      </c>
      <c r="J9" s="56">
        <v>9.5833333333333328E-4</v>
      </c>
      <c r="K9" s="39">
        <v>3</v>
      </c>
      <c r="L9" s="57">
        <f t="shared" ref="L9:L24" si="0">SUM(J9-$J$7)</f>
        <v>2.7777777777777827E-5</v>
      </c>
      <c r="M9" s="29"/>
      <c r="N9" s="7"/>
      <c r="O9" s="29"/>
      <c r="P9" s="7"/>
      <c r="Q9" s="29"/>
      <c r="R9" s="7"/>
      <c r="S9" s="39">
        <v>2</v>
      </c>
      <c r="T9" s="57">
        <f>SUM(J9-$J$7)</f>
        <v>2.7777777777777827E-5</v>
      </c>
    </row>
    <row r="10" spans="1:20" x14ac:dyDescent="0.25">
      <c r="B10" s="22">
        <v>5</v>
      </c>
      <c r="C10" s="20">
        <v>12</v>
      </c>
      <c r="D10" s="36" t="s">
        <v>51</v>
      </c>
      <c r="E10" s="20" t="s">
        <v>52</v>
      </c>
      <c r="F10" s="20" t="s">
        <v>25</v>
      </c>
      <c r="G10" s="20" t="s">
        <v>22</v>
      </c>
      <c r="H10" s="20" t="s">
        <v>27</v>
      </c>
      <c r="I10" s="21" t="s">
        <v>2</v>
      </c>
      <c r="J10" s="56">
        <v>9.699074074074075E-4</v>
      </c>
      <c r="K10" s="5">
        <v>4</v>
      </c>
      <c r="L10" s="57">
        <f t="shared" si="0"/>
        <v>3.9351851851852047E-5</v>
      </c>
      <c r="M10" s="29"/>
      <c r="N10" s="7"/>
      <c r="O10" s="29"/>
      <c r="P10" s="7"/>
      <c r="Q10" s="39">
        <v>2</v>
      </c>
      <c r="R10" s="57">
        <f>SUM(J10-$J$8)</f>
        <v>2.3148148148148333E-5</v>
      </c>
      <c r="S10" s="29"/>
      <c r="T10" s="7"/>
    </row>
    <row r="11" spans="1:20" x14ac:dyDescent="0.25">
      <c r="B11" s="22">
        <v>1</v>
      </c>
      <c r="C11" s="20">
        <v>2</v>
      </c>
      <c r="D11" s="36" t="s">
        <v>48</v>
      </c>
      <c r="E11" s="20"/>
      <c r="F11" s="20" t="s">
        <v>25</v>
      </c>
      <c r="G11" s="20" t="s">
        <v>22</v>
      </c>
      <c r="H11" s="20" t="s">
        <v>26</v>
      </c>
      <c r="I11" s="21" t="s">
        <v>2</v>
      </c>
      <c r="J11" s="56">
        <v>9.9537037037037042E-4</v>
      </c>
      <c r="K11" s="5">
        <v>5</v>
      </c>
      <c r="L11" s="57">
        <f t="shared" si="0"/>
        <v>6.4814814814814965E-5</v>
      </c>
      <c r="M11" s="29"/>
      <c r="N11" s="7"/>
      <c r="O11" s="29"/>
      <c r="P11" s="7"/>
      <c r="Q11" s="39">
        <v>3</v>
      </c>
      <c r="R11" s="57">
        <f>SUM(J11-$J$8)</f>
        <v>4.8611111111111251E-5</v>
      </c>
      <c r="S11" s="29"/>
      <c r="T11" s="7"/>
    </row>
    <row r="12" spans="1:20" x14ac:dyDescent="0.25">
      <c r="B12" s="22">
        <v>7</v>
      </c>
      <c r="C12" s="20">
        <v>20</v>
      </c>
      <c r="D12" s="36" t="s">
        <v>54</v>
      </c>
      <c r="E12" s="20"/>
      <c r="F12" s="20" t="s">
        <v>25</v>
      </c>
      <c r="G12" s="20" t="s">
        <v>21</v>
      </c>
      <c r="H12" s="20" t="s">
        <v>27</v>
      </c>
      <c r="I12" s="21" t="s">
        <v>3</v>
      </c>
      <c r="J12" s="56">
        <v>9.9884259259259262E-4</v>
      </c>
      <c r="K12" s="5">
        <v>6</v>
      </c>
      <c r="L12" s="57">
        <f t="shared" si="0"/>
        <v>6.8287037037037166E-5</v>
      </c>
      <c r="M12" s="29"/>
      <c r="N12" s="7"/>
      <c r="O12" s="29"/>
      <c r="P12" s="7"/>
      <c r="Q12" s="29"/>
      <c r="R12" s="7"/>
      <c r="S12" s="39">
        <v>3</v>
      </c>
      <c r="T12" s="57">
        <f>SUM(J12-$J$7)</f>
        <v>6.8287037037037166E-5</v>
      </c>
    </row>
    <row r="13" spans="1:20" x14ac:dyDescent="0.25">
      <c r="B13" s="22">
        <v>12</v>
      </c>
      <c r="C13" s="20">
        <v>98</v>
      </c>
      <c r="D13" s="36" t="s">
        <v>59</v>
      </c>
      <c r="E13" s="20"/>
      <c r="F13" s="20" t="s">
        <v>25</v>
      </c>
      <c r="G13" s="20" t="s">
        <v>22</v>
      </c>
      <c r="H13" s="20" t="s">
        <v>27</v>
      </c>
      <c r="I13" s="21" t="s">
        <v>0</v>
      </c>
      <c r="J13" s="56">
        <v>1.0682870370370371E-3</v>
      </c>
      <c r="K13" s="5">
        <v>7</v>
      </c>
      <c r="L13" s="57">
        <f t="shared" si="0"/>
        <v>1.3773148148148162E-4</v>
      </c>
      <c r="M13" s="39">
        <v>1</v>
      </c>
      <c r="N13" s="57"/>
      <c r="O13" s="5"/>
      <c r="P13" s="7"/>
      <c r="Q13" s="5"/>
      <c r="R13" s="7"/>
      <c r="S13" s="5"/>
      <c r="T13" s="7"/>
    </row>
    <row r="14" spans="1:20" x14ac:dyDescent="0.25">
      <c r="B14" s="22">
        <v>9</v>
      </c>
      <c r="C14" s="20">
        <v>83</v>
      </c>
      <c r="D14" s="36" t="s">
        <v>56</v>
      </c>
      <c r="E14" s="20"/>
      <c r="F14" s="20" t="s">
        <v>25</v>
      </c>
      <c r="G14" s="20" t="s">
        <v>22</v>
      </c>
      <c r="H14" s="20" t="s">
        <v>27</v>
      </c>
      <c r="I14" s="21" t="s">
        <v>2</v>
      </c>
      <c r="J14" s="56">
        <v>1.1192129629629631E-3</v>
      </c>
      <c r="K14" s="5">
        <v>8</v>
      </c>
      <c r="L14" s="57">
        <f t="shared" si="0"/>
        <v>1.8865740740740768E-4</v>
      </c>
      <c r="M14" s="5"/>
      <c r="N14" s="7"/>
      <c r="O14" s="5"/>
      <c r="P14" s="7"/>
      <c r="Q14" s="5">
        <v>4</v>
      </c>
      <c r="R14" s="57">
        <f>SUM(J14-$J$8)</f>
        <v>1.7245370370370396E-4</v>
      </c>
      <c r="S14" s="5"/>
      <c r="T14" s="7"/>
    </row>
    <row r="15" spans="1:20" x14ac:dyDescent="0.25">
      <c r="B15" s="22">
        <v>15</v>
      </c>
      <c r="C15" s="20">
        <v>183</v>
      </c>
      <c r="D15" s="36" t="s">
        <v>62</v>
      </c>
      <c r="E15" s="20"/>
      <c r="F15" s="20" t="s">
        <v>25</v>
      </c>
      <c r="G15" s="20" t="s">
        <v>21</v>
      </c>
      <c r="H15" s="20" t="s">
        <v>27</v>
      </c>
      <c r="I15" s="21" t="s">
        <v>1</v>
      </c>
      <c r="J15" s="56">
        <v>1.1423611111111111E-3</v>
      </c>
      <c r="K15" s="5">
        <v>9</v>
      </c>
      <c r="L15" s="57">
        <f t="shared" si="0"/>
        <v>2.1180555555555568E-4</v>
      </c>
      <c r="M15" s="5"/>
      <c r="N15" s="7"/>
      <c r="O15" s="39">
        <v>1</v>
      </c>
      <c r="P15" s="57"/>
      <c r="Q15" s="5"/>
      <c r="R15" s="7"/>
      <c r="S15" s="5"/>
      <c r="T15" s="7"/>
    </row>
    <row r="16" spans="1:20" x14ac:dyDescent="0.25">
      <c r="B16" s="22">
        <v>11</v>
      </c>
      <c r="C16" s="20">
        <v>91</v>
      </c>
      <c r="D16" s="36" t="s">
        <v>58</v>
      </c>
      <c r="E16" s="20"/>
      <c r="F16" s="20" t="s">
        <v>25</v>
      </c>
      <c r="G16" s="20" t="s">
        <v>21</v>
      </c>
      <c r="H16" s="20" t="s">
        <v>26</v>
      </c>
      <c r="I16" s="21" t="s">
        <v>3</v>
      </c>
      <c r="J16" s="56">
        <v>1.1782407407407408E-3</v>
      </c>
      <c r="K16" s="5">
        <v>10</v>
      </c>
      <c r="L16" s="57">
        <f t="shared" si="0"/>
        <v>2.4768518518518531E-4</v>
      </c>
      <c r="M16" s="5"/>
      <c r="N16" s="7"/>
      <c r="O16" s="5"/>
      <c r="P16" s="7"/>
      <c r="Q16" s="5"/>
      <c r="R16" s="7"/>
      <c r="S16" s="5">
        <v>4</v>
      </c>
      <c r="T16" s="57">
        <f>SUM(J16-$J$7)</f>
        <v>2.4768518518518531E-4</v>
      </c>
    </row>
    <row r="17" spans="2:20" x14ac:dyDescent="0.25">
      <c r="B17" s="22">
        <v>18</v>
      </c>
      <c r="C17" s="20">
        <v>190</v>
      </c>
      <c r="D17" s="36" t="s">
        <v>65</v>
      </c>
      <c r="E17" s="20"/>
      <c r="F17" s="20" t="s">
        <v>25</v>
      </c>
      <c r="G17" s="20" t="s">
        <v>21</v>
      </c>
      <c r="H17" s="20" t="s">
        <v>26</v>
      </c>
      <c r="I17" s="21" t="s">
        <v>3</v>
      </c>
      <c r="J17" s="56">
        <v>1.2199074074074074E-3</v>
      </c>
      <c r="K17" s="5">
        <v>11</v>
      </c>
      <c r="L17" s="57">
        <f t="shared" si="0"/>
        <v>2.8935185185185194E-4</v>
      </c>
      <c r="M17" s="5"/>
      <c r="N17" s="7"/>
      <c r="O17" s="5"/>
      <c r="P17" s="7"/>
      <c r="Q17" s="5"/>
      <c r="R17" s="7"/>
      <c r="S17" s="5">
        <v>5</v>
      </c>
      <c r="T17" s="57">
        <f>SUM(J17-$J$7)</f>
        <v>2.8935185185185194E-4</v>
      </c>
    </row>
    <row r="18" spans="2:20" x14ac:dyDescent="0.25">
      <c r="B18" s="22">
        <v>8</v>
      </c>
      <c r="C18" s="20">
        <v>82</v>
      </c>
      <c r="D18" s="36" t="s">
        <v>55</v>
      </c>
      <c r="E18" s="20"/>
      <c r="F18" s="20" t="s">
        <v>25</v>
      </c>
      <c r="G18" s="20" t="s">
        <v>21</v>
      </c>
      <c r="H18" s="20" t="s">
        <v>26</v>
      </c>
      <c r="I18" s="21" t="s">
        <v>1</v>
      </c>
      <c r="J18" s="56">
        <v>1.2465277777777776E-3</v>
      </c>
      <c r="K18" s="5">
        <v>12</v>
      </c>
      <c r="L18" s="57">
        <f t="shared" si="0"/>
        <v>3.1597222222222215E-4</v>
      </c>
      <c r="M18" s="5"/>
      <c r="N18" s="7"/>
      <c r="O18" s="39">
        <v>2</v>
      </c>
      <c r="P18" s="57">
        <f>SUM(L18-$L$15)</f>
        <v>1.0416666666666647E-4</v>
      </c>
      <c r="Q18" s="5"/>
      <c r="R18" s="7"/>
      <c r="S18" s="5"/>
      <c r="T18" s="7"/>
    </row>
    <row r="19" spans="2:20" x14ac:dyDescent="0.25">
      <c r="B19" s="22">
        <v>2</v>
      </c>
      <c r="C19" s="20">
        <v>6</v>
      </c>
      <c r="D19" s="36" t="s">
        <v>49</v>
      </c>
      <c r="E19" s="20"/>
      <c r="F19" s="20" t="s">
        <v>25</v>
      </c>
      <c r="G19" s="20" t="s">
        <v>21</v>
      </c>
      <c r="H19" s="20" t="s">
        <v>26</v>
      </c>
      <c r="I19" s="21" t="s">
        <v>1</v>
      </c>
      <c r="J19" s="56">
        <v>1.3171296296296297E-3</v>
      </c>
      <c r="K19" s="5">
        <v>13</v>
      </c>
      <c r="L19" s="57">
        <f t="shared" si="0"/>
        <v>3.8657407407407423E-4</v>
      </c>
      <c r="M19" s="5"/>
      <c r="N19" s="7"/>
      <c r="O19" s="39">
        <v>3</v>
      </c>
      <c r="P19" s="57">
        <f>SUM(L19-$L$15)</f>
        <v>1.7476851851851855E-4</v>
      </c>
      <c r="Q19" s="5"/>
      <c r="R19" s="7"/>
      <c r="S19" s="5"/>
      <c r="T19" s="7"/>
    </row>
    <row r="20" spans="2:20" x14ac:dyDescent="0.25">
      <c r="B20" s="22">
        <v>13</v>
      </c>
      <c r="C20" s="20">
        <v>172</v>
      </c>
      <c r="D20" s="36" t="s">
        <v>60</v>
      </c>
      <c r="E20" s="20"/>
      <c r="F20" s="20" t="s">
        <v>25</v>
      </c>
      <c r="G20" s="20" t="s">
        <v>21</v>
      </c>
      <c r="H20" s="20" t="s">
        <v>27</v>
      </c>
      <c r="I20" s="21" t="s">
        <v>1</v>
      </c>
      <c r="J20" s="56">
        <v>1.3321759259259259E-3</v>
      </c>
      <c r="K20" s="5">
        <v>14</v>
      </c>
      <c r="L20" s="57">
        <f t="shared" si="0"/>
        <v>4.0162037037037043E-4</v>
      </c>
      <c r="M20" s="5"/>
      <c r="N20" s="7"/>
      <c r="O20" s="5">
        <v>4</v>
      </c>
      <c r="P20" s="57">
        <f>SUM(L20-$L$15)</f>
        <v>1.8981481481481475E-4</v>
      </c>
      <c r="Q20" s="5"/>
      <c r="R20" s="7"/>
      <c r="S20" s="5"/>
      <c r="T20" s="7"/>
    </row>
    <row r="21" spans="2:20" x14ac:dyDescent="0.25">
      <c r="B21" s="22">
        <v>17</v>
      </c>
      <c r="C21" s="20">
        <v>186</v>
      </c>
      <c r="D21" s="36" t="s">
        <v>64</v>
      </c>
      <c r="E21" s="20"/>
      <c r="F21" s="20" t="s">
        <v>25</v>
      </c>
      <c r="G21" s="20" t="s">
        <v>22</v>
      </c>
      <c r="H21" s="20" t="s">
        <v>26</v>
      </c>
      <c r="I21" s="21" t="s">
        <v>2</v>
      </c>
      <c r="J21" s="56">
        <v>1.396990740740741E-3</v>
      </c>
      <c r="K21" s="5">
        <v>15</v>
      </c>
      <c r="L21" s="57">
        <f t="shared" si="0"/>
        <v>4.6643518518518551E-4</v>
      </c>
      <c r="M21" s="5"/>
      <c r="N21" s="7"/>
      <c r="O21" s="5"/>
      <c r="P21" s="7"/>
      <c r="Q21" s="5">
        <v>5</v>
      </c>
      <c r="R21" s="57">
        <f>SUM(J21-$J$8)</f>
        <v>4.5023148148148179E-4</v>
      </c>
      <c r="S21" s="5"/>
      <c r="T21" s="7"/>
    </row>
    <row r="22" spans="2:20" x14ac:dyDescent="0.25">
      <c r="B22" s="22">
        <v>16</v>
      </c>
      <c r="C22" s="20">
        <v>184</v>
      </c>
      <c r="D22" s="36" t="s">
        <v>63</v>
      </c>
      <c r="E22" s="20"/>
      <c r="F22" s="20" t="s">
        <v>25</v>
      </c>
      <c r="G22" s="20" t="s">
        <v>22</v>
      </c>
      <c r="H22" s="20" t="s">
        <v>27</v>
      </c>
      <c r="I22" s="21" t="s">
        <v>0</v>
      </c>
      <c r="J22" s="56">
        <v>1.4444444444444444E-3</v>
      </c>
      <c r="K22" s="5">
        <v>16</v>
      </c>
      <c r="L22" s="57">
        <f t="shared" si="0"/>
        <v>5.1388888888888892E-4</v>
      </c>
      <c r="M22" s="39">
        <v>2</v>
      </c>
      <c r="N22" s="57">
        <f>SUM(L22-L13)</f>
        <v>3.761574074074073E-4</v>
      </c>
      <c r="O22" s="5"/>
      <c r="P22" s="7"/>
      <c r="Q22" s="5"/>
      <c r="R22" s="7"/>
      <c r="S22" s="5"/>
      <c r="T22" s="7"/>
    </row>
    <row r="23" spans="2:20" x14ac:dyDescent="0.25">
      <c r="B23" s="22">
        <v>14</v>
      </c>
      <c r="C23" s="20">
        <v>176</v>
      </c>
      <c r="D23" s="36" t="s">
        <v>61</v>
      </c>
      <c r="E23" s="20"/>
      <c r="F23" s="20" t="s">
        <v>25</v>
      </c>
      <c r="G23" s="20" t="s">
        <v>21</v>
      </c>
      <c r="H23" s="20" t="s">
        <v>27</v>
      </c>
      <c r="I23" s="21" t="s">
        <v>1</v>
      </c>
      <c r="J23" s="56">
        <v>1.4571759259259258E-3</v>
      </c>
      <c r="K23" s="5">
        <v>17</v>
      </c>
      <c r="L23" s="57">
        <f t="shared" si="0"/>
        <v>5.2662037037037033E-4</v>
      </c>
      <c r="M23" s="5"/>
      <c r="N23" s="7"/>
      <c r="O23" s="5">
        <v>5</v>
      </c>
      <c r="P23" s="57">
        <f>SUM(L23-$L$15)</f>
        <v>3.1481481481481464E-4</v>
      </c>
      <c r="Q23" s="5"/>
      <c r="R23" s="7"/>
      <c r="S23" s="5"/>
      <c r="T23" s="7"/>
    </row>
    <row r="24" spans="2:20" x14ac:dyDescent="0.25">
      <c r="B24" s="22">
        <v>4</v>
      </c>
      <c r="C24" s="20">
        <v>11</v>
      </c>
      <c r="D24" s="36" t="s">
        <v>317</v>
      </c>
      <c r="E24" s="20"/>
      <c r="F24" s="20" t="s">
        <v>25</v>
      </c>
      <c r="G24" s="20" t="s">
        <v>21</v>
      </c>
      <c r="H24" s="20" t="s">
        <v>27</v>
      </c>
      <c r="I24" s="21" t="s">
        <v>1</v>
      </c>
      <c r="J24" s="56">
        <v>1.5081018518518518E-3</v>
      </c>
      <c r="K24" s="5">
        <v>18</v>
      </c>
      <c r="L24" s="57">
        <f t="shared" si="0"/>
        <v>5.7754629629629638E-4</v>
      </c>
      <c r="M24" s="5"/>
      <c r="N24" s="7"/>
      <c r="O24" s="5">
        <v>6</v>
      </c>
      <c r="P24" s="57">
        <f>SUM(L24-$L$15)</f>
        <v>3.657407407407407E-4</v>
      </c>
      <c r="Q24" s="5"/>
      <c r="R24" s="7"/>
      <c r="S24" s="5"/>
      <c r="T24" s="7"/>
    </row>
    <row r="25" spans="2:20" x14ac:dyDescent="0.25">
      <c r="B25" s="5">
        <v>19</v>
      </c>
      <c r="C25" s="5"/>
      <c r="D25" s="8"/>
      <c r="E25" s="5"/>
      <c r="F25" s="5"/>
      <c r="G25" s="5"/>
      <c r="H25" s="5"/>
      <c r="I25" s="11"/>
      <c r="J25" s="7"/>
      <c r="K25" s="5"/>
      <c r="L25" s="57"/>
      <c r="M25" s="5"/>
      <c r="N25" s="5"/>
      <c r="O25" s="5"/>
      <c r="P25" s="5"/>
      <c r="Q25" s="5"/>
      <c r="R25" s="5"/>
      <c r="S25" s="5"/>
      <c r="T25" s="5"/>
    </row>
  </sheetData>
  <autoFilter ref="C6:S25"/>
  <mergeCells count="7">
    <mergeCell ref="A1:A3"/>
    <mergeCell ref="S3:T5"/>
    <mergeCell ref="K3:L5"/>
    <mergeCell ref="C3:J5"/>
    <mergeCell ref="M3:N5"/>
    <mergeCell ref="O3:P5"/>
    <mergeCell ref="Q3:R5"/>
  </mergeCells>
  <dataValidations disablePrompts="1" count="2">
    <dataValidation type="list" allowBlank="1" showInputMessage="1" showErrorMessage="1" sqref="G11:G25">
      <formula1>#REF!</formula1>
    </dataValidation>
    <dataValidation type="list" allowBlank="1" showInputMessage="1" showErrorMessage="1" sqref="H11:H25">
      <formula1>#REF!</formula1>
    </dataValidation>
  </dataValidations>
  <hyperlinks>
    <hyperlink ref="A1:A2" location="Summary!A1" display="Back"/>
  </hyperlinks>
  <pageMargins left="0.7" right="0.7" top="0.75" bottom="0.75" header="0.3" footer="0.3"/>
  <pageSetup paperSize="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zoomScale="80" zoomScaleNormal="80" workbookViewId="0">
      <pane xSplit="1" ySplit="6" topLeftCell="C7" activePane="bottomRight" state="frozen"/>
      <selection pane="topRight" activeCell="B1" sqref="B1"/>
      <selection pane="bottomLeft" activeCell="A5" sqref="A5"/>
      <selection pane="bottomRight" sqref="A1:B3"/>
    </sheetView>
  </sheetViews>
  <sheetFormatPr defaultRowHeight="15" x14ac:dyDescent="0.25"/>
  <cols>
    <col min="1" max="1" width="6.5703125" customWidth="1"/>
    <col min="2" max="2" width="12.28515625" hidden="1" customWidth="1"/>
    <col min="3" max="3" width="10.5703125" customWidth="1"/>
    <col min="4" max="4" width="20.28515625" customWidth="1"/>
    <col min="5" max="5" width="20.7109375" hidden="1" customWidth="1"/>
    <col min="6" max="6" width="9.42578125" hidden="1" customWidth="1"/>
    <col min="7" max="7" width="10.42578125" style="1" customWidth="1"/>
    <col min="8" max="8" width="10.85546875" customWidth="1"/>
    <col min="9" max="9" width="22.7109375" customWidth="1"/>
    <col min="10" max="10" width="13.85546875" customWidth="1"/>
    <col min="11" max="11" width="8.5703125" style="27" customWidth="1"/>
    <col min="12" max="12" width="11.5703125" style="27" customWidth="1"/>
    <col min="13" max="13" width="8.5703125" style="27" customWidth="1"/>
    <col min="14" max="14" width="11.5703125" style="27" customWidth="1"/>
    <col min="15" max="15" width="8.5703125" style="27" customWidth="1"/>
    <col min="16" max="16" width="11.5703125" style="27" customWidth="1"/>
    <col min="17" max="17" width="8.85546875" style="27" customWidth="1"/>
    <col min="18" max="18" width="11.5703125" style="27" customWidth="1"/>
    <col min="19" max="19" width="8.5703125" style="27" customWidth="1"/>
    <col min="20" max="20" width="11.5703125" style="27" customWidth="1"/>
  </cols>
  <sheetData>
    <row r="1" spans="1:20" ht="15" customHeight="1" x14ac:dyDescent="0.25">
      <c r="A1" s="125" t="s">
        <v>4</v>
      </c>
      <c r="B1" s="125"/>
    </row>
    <row r="2" spans="1:20" ht="15.75" customHeight="1" x14ac:dyDescent="0.25">
      <c r="A2" s="125"/>
      <c r="B2" s="125"/>
    </row>
    <row r="3" spans="1:20" ht="15.75" customHeight="1" x14ac:dyDescent="0.25">
      <c r="A3" s="125"/>
      <c r="B3" s="125"/>
      <c r="C3" s="136" t="s">
        <v>412</v>
      </c>
      <c r="D3" s="137"/>
      <c r="E3" s="137"/>
      <c r="F3" s="137"/>
      <c r="G3" s="137"/>
      <c r="H3" s="137"/>
      <c r="I3" s="137"/>
      <c r="J3" s="138"/>
      <c r="K3" s="124" t="s">
        <v>316</v>
      </c>
      <c r="L3" s="124"/>
      <c r="M3" s="124" t="s">
        <v>348</v>
      </c>
      <c r="N3" s="124"/>
      <c r="O3" s="124" t="s">
        <v>349</v>
      </c>
      <c r="P3" s="124"/>
      <c r="Q3" s="124" t="s">
        <v>350</v>
      </c>
      <c r="R3" s="124"/>
      <c r="S3" s="124" t="s">
        <v>351</v>
      </c>
      <c r="T3" s="124"/>
    </row>
    <row r="4" spans="1:20" ht="15.75" customHeight="1" x14ac:dyDescent="0.25">
      <c r="B4" s="9"/>
      <c r="C4" s="137"/>
      <c r="D4" s="137"/>
      <c r="E4" s="137"/>
      <c r="F4" s="137"/>
      <c r="G4" s="137"/>
      <c r="H4" s="137"/>
      <c r="I4" s="137"/>
      <c r="J4" s="138"/>
      <c r="K4" s="124"/>
      <c r="L4" s="124"/>
      <c r="M4" s="124"/>
      <c r="N4" s="124"/>
      <c r="O4" s="124"/>
      <c r="P4" s="124"/>
      <c r="Q4" s="124"/>
      <c r="R4" s="124"/>
      <c r="S4" s="124"/>
      <c r="T4" s="124"/>
    </row>
    <row r="5" spans="1:20" ht="33.75" customHeight="1" x14ac:dyDescent="0.25">
      <c r="C5" s="139"/>
      <c r="D5" s="139"/>
      <c r="E5" s="139"/>
      <c r="F5" s="139"/>
      <c r="G5" s="139"/>
      <c r="H5" s="139"/>
      <c r="I5" s="139"/>
      <c r="J5" s="140"/>
      <c r="K5" s="124"/>
      <c r="L5" s="124"/>
      <c r="M5" s="124"/>
      <c r="N5" s="124"/>
      <c r="O5" s="124"/>
      <c r="P5" s="124"/>
      <c r="Q5" s="124"/>
      <c r="R5" s="124"/>
      <c r="S5" s="124"/>
      <c r="T5" s="124"/>
    </row>
    <row r="6" spans="1:20" ht="45" x14ac:dyDescent="0.25">
      <c r="B6" s="3" t="s">
        <v>28</v>
      </c>
      <c r="C6" s="23" t="s">
        <v>279</v>
      </c>
      <c r="D6" s="24" t="s">
        <v>354</v>
      </c>
      <c r="E6" s="4" t="s">
        <v>23</v>
      </c>
      <c r="F6" s="4" t="s">
        <v>24</v>
      </c>
      <c r="G6" s="23" t="s">
        <v>45</v>
      </c>
      <c r="H6" s="23" t="s">
        <v>313</v>
      </c>
      <c r="I6" s="3" t="s">
        <v>9</v>
      </c>
      <c r="J6" s="64" t="s">
        <v>398</v>
      </c>
      <c r="K6" s="33" t="s">
        <v>29</v>
      </c>
      <c r="L6" s="33" t="s">
        <v>399</v>
      </c>
      <c r="M6" s="33" t="s">
        <v>29</v>
      </c>
      <c r="N6" s="33" t="s">
        <v>399</v>
      </c>
      <c r="O6" s="33" t="s">
        <v>29</v>
      </c>
      <c r="P6" s="33" t="s">
        <v>399</v>
      </c>
      <c r="Q6" s="33" t="s">
        <v>29</v>
      </c>
      <c r="R6" s="33" t="s">
        <v>399</v>
      </c>
      <c r="S6" s="33" t="s">
        <v>29</v>
      </c>
      <c r="T6" s="33" t="s">
        <v>363</v>
      </c>
    </row>
    <row r="7" spans="1:20" x14ac:dyDescent="0.25">
      <c r="B7" s="5">
        <v>12</v>
      </c>
      <c r="C7" s="20">
        <v>96</v>
      </c>
      <c r="D7" s="36" t="s">
        <v>78</v>
      </c>
      <c r="E7" s="20"/>
      <c r="F7" s="20" t="s">
        <v>25</v>
      </c>
      <c r="G7" s="20" t="s">
        <v>21</v>
      </c>
      <c r="H7" s="20" t="s">
        <v>27</v>
      </c>
      <c r="I7" s="21" t="s">
        <v>6</v>
      </c>
      <c r="J7" s="57">
        <v>2.7777777777777779E-3</v>
      </c>
      <c r="K7" s="39">
        <v>1</v>
      </c>
      <c r="L7" s="58"/>
      <c r="M7" s="29"/>
      <c r="N7" s="58"/>
      <c r="O7" s="39">
        <v>1</v>
      </c>
      <c r="P7" s="58"/>
      <c r="Q7" s="29"/>
      <c r="R7" s="58"/>
      <c r="S7" s="29"/>
      <c r="T7" s="58"/>
    </row>
    <row r="8" spans="1:20" x14ac:dyDescent="0.25">
      <c r="B8" s="5">
        <v>3</v>
      </c>
      <c r="C8" s="20">
        <v>5</v>
      </c>
      <c r="D8" s="36" t="s">
        <v>67</v>
      </c>
      <c r="E8" s="20" t="s">
        <v>68</v>
      </c>
      <c r="F8" s="20" t="s">
        <v>25</v>
      </c>
      <c r="G8" s="20" t="s">
        <v>21</v>
      </c>
      <c r="H8" s="20" t="s">
        <v>26</v>
      </c>
      <c r="I8" s="21" t="s">
        <v>8</v>
      </c>
      <c r="J8" s="58">
        <v>2.8935185185185188E-3</v>
      </c>
      <c r="K8" s="39">
        <v>2</v>
      </c>
      <c r="L8" s="58">
        <f>SUM(J8-$J$7)</f>
        <v>1.1574074074074091E-4</v>
      </c>
      <c r="M8" s="29"/>
      <c r="N8" s="58"/>
      <c r="O8" s="29"/>
      <c r="P8" s="58"/>
      <c r="Q8" s="29"/>
      <c r="R8" s="58"/>
      <c r="S8" s="39">
        <v>1</v>
      </c>
      <c r="T8" s="58"/>
    </row>
    <row r="9" spans="1:20" x14ac:dyDescent="0.25">
      <c r="B9" s="5">
        <v>20</v>
      </c>
      <c r="C9" s="20">
        <v>187</v>
      </c>
      <c r="D9" s="36" t="s">
        <v>84</v>
      </c>
      <c r="E9" s="20"/>
      <c r="F9" s="20" t="s">
        <v>25</v>
      </c>
      <c r="G9" s="20" t="s">
        <v>21</v>
      </c>
      <c r="H9" s="20" t="s">
        <v>26</v>
      </c>
      <c r="I9" s="21" t="s">
        <v>8</v>
      </c>
      <c r="J9" s="57">
        <v>2.9050925925925928E-3</v>
      </c>
      <c r="K9" s="39">
        <v>3</v>
      </c>
      <c r="L9" s="58">
        <f t="shared" ref="L9:L27" si="0">SUM(J9-$J$7)</f>
        <v>1.2731481481481491E-4</v>
      </c>
      <c r="M9" s="29"/>
      <c r="N9" s="58"/>
      <c r="O9" s="29"/>
      <c r="P9" s="58"/>
      <c r="Q9" s="29"/>
      <c r="R9" s="58"/>
      <c r="S9" s="39">
        <v>2</v>
      </c>
      <c r="T9" s="58">
        <f>SUM(J9-$J$8)</f>
        <v>1.1574074074074004E-5</v>
      </c>
    </row>
    <row r="10" spans="1:20" x14ac:dyDescent="0.25">
      <c r="B10" s="5">
        <v>21</v>
      </c>
      <c r="C10" s="20">
        <v>188</v>
      </c>
      <c r="D10" s="36" t="s">
        <v>85</v>
      </c>
      <c r="E10" s="20"/>
      <c r="F10" s="20" t="s">
        <v>25</v>
      </c>
      <c r="G10" s="20" t="s">
        <v>21</v>
      </c>
      <c r="H10" s="20" t="s">
        <v>26</v>
      </c>
      <c r="I10" s="21" t="s">
        <v>8</v>
      </c>
      <c r="J10" s="57">
        <v>2.9282407407407412E-3</v>
      </c>
      <c r="K10" s="29">
        <v>4</v>
      </c>
      <c r="L10" s="58">
        <f t="shared" si="0"/>
        <v>1.5046296296296335E-4</v>
      </c>
      <c r="M10" s="29"/>
      <c r="N10" s="58"/>
      <c r="O10" s="29"/>
      <c r="P10" s="58"/>
      <c r="Q10" s="29"/>
      <c r="R10" s="58"/>
      <c r="S10" s="39">
        <v>3</v>
      </c>
      <c r="T10" s="58">
        <f>SUM(J10-$J$8)</f>
        <v>3.4722222222222446E-5</v>
      </c>
    </row>
    <row r="11" spans="1:20" x14ac:dyDescent="0.25">
      <c r="B11" s="5">
        <v>15</v>
      </c>
      <c r="C11" s="20">
        <v>178</v>
      </c>
      <c r="D11" s="36" t="s">
        <v>342</v>
      </c>
      <c r="E11" s="20"/>
      <c r="F11" s="20" t="s">
        <v>25</v>
      </c>
      <c r="G11" s="20" t="s">
        <v>21</v>
      </c>
      <c r="H11" s="20" t="s">
        <v>27</v>
      </c>
      <c r="I11" s="21" t="s">
        <v>6</v>
      </c>
      <c r="J11" s="57">
        <v>3.0902777777777782E-3</v>
      </c>
      <c r="K11" s="29">
        <v>5</v>
      </c>
      <c r="L11" s="58">
        <f t="shared" si="0"/>
        <v>3.1250000000000028E-4</v>
      </c>
      <c r="M11" s="29"/>
      <c r="N11" s="58"/>
      <c r="O11" s="39">
        <v>2</v>
      </c>
      <c r="P11" s="58">
        <f>SUM(J11-$J$7)</f>
        <v>3.1250000000000028E-4</v>
      </c>
      <c r="Q11" s="29"/>
      <c r="R11" s="58"/>
      <c r="S11" s="29"/>
      <c r="T11" s="58"/>
    </row>
    <row r="12" spans="1:20" x14ac:dyDescent="0.25">
      <c r="B12" s="5">
        <v>7</v>
      </c>
      <c r="C12" s="20">
        <v>17</v>
      </c>
      <c r="D12" s="36" t="s">
        <v>73</v>
      </c>
      <c r="E12" s="20" t="s">
        <v>74</v>
      </c>
      <c r="F12" s="20" t="s">
        <v>25</v>
      </c>
      <c r="G12" s="20" t="s">
        <v>22</v>
      </c>
      <c r="H12" s="20" t="s">
        <v>27</v>
      </c>
      <c r="I12" s="21" t="s">
        <v>5</v>
      </c>
      <c r="J12" s="58">
        <v>3.1597222222222222E-3</v>
      </c>
      <c r="K12" s="29">
        <v>6</v>
      </c>
      <c r="L12" s="58">
        <f t="shared" si="0"/>
        <v>3.819444444444443E-4</v>
      </c>
      <c r="M12" s="39">
        <v>1</v>
      </c>
      <c r="N12" s="58"/>
      <c r="O12" s="29"/>
      <c r="P12" s="58"/>
      <c r="Q12" s="29"/>
      <c r="R12" s="58"/>
      <c r="S12" s="29"/>
      <c r="T12" s="58"/>
    </row>
    <row r="13" spans="1:20" x14ac:dyDescent="0.25">
      <c r="B13" s="5">
        <v>22</v>
      </c>
      <c r="C13" s="20">
        <v>189</v>
      </c>
      <c r="D13" s="36" t="s">
        <v>86</v>
      </c>
      <c r="E13" s="20"/>
      <c r="F13" s="20" t="s">
        <v>25</v>
      </c>
      <c r="G13" s="20" t="s">
        <v>21</v>
      </c>
      <c r="H13" s="20" t="s">
        <v>27</v>
      </c>
      <c r="I13" s="21" t="s">
        <v>8</v>
      </c>
      <c r="J13" s="90">
        <v>3.414351851851852E-3</v>
      </c>
      <c r="K13" s="29">
        <v>7</v>
      </c>
      <c r="L13" s="58">
        <f t="shared" si="0"/>
        <v>6.3657407407407413E-4</v>
      </c>
      <c r="M13" s="29"/>
      <c r="N13" s="58"/>
      <c r="O13" s="29"/>
      <c r="P13" s="58"/>
      <c r="Q13" s="29"/>
      <c r="R13" s="58"/>
      <c r="S13" s="29">
        <v>4</v>
      </c>
      <c r="T13" s="58">
        <f>SUM(J13-$J$8)</f>
        <v>5.2083333333333322E-4</v>
      </c>
    </row>
    <row r="14" spans="1:20" x14ac:dyDescent="0.25">
      <c r="B14" s="5">
        <v>10</v>
      </c>
      <c r="C14" s="20">
        <v>81</v>
      </c>
      <c r="D14" s="36" t="s">
        <v>76</v>
      </c>
      <c r="E14" s="20"/>
      <c r="F14" s="20" t="s">
        <v>25</v>
      </c>
      <c r="G14" s="20" t="s">
        <v>21</v>
      </c>
      <c r="H14" s="20" t="s">
        <v>26</v>
      </c>
      <c r="I14" s="21" t="s">
        <v>6</v>
      </c>
      <c r="J14" s="57">
        <v>3.472222222222222E-3</v>
      </c>
      <c r="K14" s="29">
        <v>8</v>
      </c>
      <c r="L14" s="58">
        <f t="shared" si="0"/>
        <v>6.9444444444444415E-4</v>
      </c>
      <c r="M14" s="29"/>
      <c r="N14" s="58"/>
      <c r="O14" s="39">
        <v>3</v>
      </c>
      <c r="P14" s="58">
        <f>SUM(J14-$J$7)</f>
        <v>6.9444444444444415E-4</v>
      </c>
      <c r="Q14" s="29"/>
      <c r="R14" s="58"/>
      <c r="S14" s="29"/>
      <c r="T14" s="58"/>
    </row>
    <row r="15" spans="1:20" x14ac:dyDescent="0.25">
      <c r="B15" s="5">
        <v>4</v>
      </c>
      <c r="C15" s="20">
        <v>7</v>
      </c>
      <c r="D15" s="36" t="s">
        <v>69</v>
      </c>
      <c r="E15" s="20" t="s">
        <v>70</v>
      </c>
      <c r="F15" s="20" t="s">
        <v>25</v>
      </c>
      <c r="G15" s="20" t="s">
        <v>21</v>
      </c>
      <c r="H15" s="20" t="s">
        <v>26</v>
      </c>
      <c r="I15" s="21" t="s">
        <v>8</v>
      </c>
      <c r="J15" s="58">
        <v>3.483796296296296E-3</v>
      </c>
      <c r="K15" s="29">
        <v>9</v>
      </c>
      <c r="L15" s="58">
        <f t="shared" si="0"/>
        <v>7.0601851851851815E-4</v>
      </c>
      <c r="M15" s="29"/>
      <c r="N15" s="58"/>
      <c r="O15" s="29"/>
      <c r="P15" s="58"/>
      <c r="Q15" s="29"/>
      <c r="R15" s="58"/>
      <c r="S15" s="29">
        <v>5</v>
      </c>
      <c r="T15" s="58">
        <f>SUM(J15-$J$8)</f>
        <v>5.9027777777777724E-4</v>
      </c>
    </row>
    <row r="16" spans="1:20" x14ac:dyDescent="0.25">
      <c r="B16" s="5">
        <v>1</v>
      </c>
      <c r="C16" s="20">
        <v>3</v>
      </c>
      <c r="D16" s="36" t="s">
        <v>66</v>
      </c>
      <c r="E16" s="20"/>
      <c r="F16" s="20" t="s">
        <v>25</v>
      </c>
      <c r="G16" s="20" t="s">
        <v>21</v>
      </c>
      <c r="H16" s="20" t="s">
        <v>26</v>
      </c>
      <c r="I16" s="21" t="s">
        <v>6</v>
      </c>
      <c r="J16" s="58">
        <v>3.5069444444444445E-3</v>
      </c>
      <c r="K16" s="29">
        <v>10</v>
      </c>
      <c r="L16" s="58">
        <f t="shared" si="0"/>
        <v>7.2916666666666659E-4</v>
      </c>
      <c r="M16" s="29"/>
      <c r="N16" s="58"/>
      <c r="O16" s="29">
        <v>4</v>
      </c>
      <c r="P16" s="58">
        <f>SUM(J16-$J$7)</f>
        <v>7.2916666666666659E-4</v>
      </c>
      <c r="Q16" s="29"/>
      <c r="R16" s="58"/>
      <c r="S16" s="29"/>
      <c r="T16" s="58"/>
    </row>
    <row r="17" spans="2:20" x14ac:dyDescent="0.25">
      <c r="B17" s="5">
        <v>14</v>
      </c>
      <c r="C17" s="20">
        <v>177</v>
      </c>
      <c r="D17" s="36" t="s">
        <v>80</v>
      </c>
      <c r="E17" s="20"/>
      <c r="F17" s="20" t="s">
        <v>25</v>
      </c>
      <c r="G17" s="20" t="s">
        <v>21</v>
      </c>
      <c r="H17" s="20" t="s">
        <v>26</v>
      </c>
      <c r="I17" s="21" t="s">
        <v>8</v>
      </c>
      <c r="J17" s="57">
        <v>3.5069444444444445E-3</v>
      </c>
      <c r="K17" s="29">
        <v>11</v>
      </c>
      <c r="L17" s="58">
        <f t="shared" si="0"/>
        <v>7.2916666666666659E-4</v>
      </c>
      <c r="M17" s="29"/>
      <c r="N17" s="58"/>
      <c r="O17" s="29"/>
      <c r="P17" s="58"/>
      <c r="Q17" s="29"/>
      <c r="R17" s="58"/>
      <c r="S17" s="29">
        <v>6</v>
      </c>
      <c r="T17" s="58">
        <f>SUM(J17-$J$8)</f>
        <v>6.1342592592592568E-4</v>
      </c>
    </row>
    <row r="18" spans="2:20" x14ac:dyDescent="0.25">
      <c r="B18" s="5">
        <v>6</v>
      </c>
      <c r="C18" s="20">
        <v>16</v>
      </c>
      <c r="D18" s="36" t="s">
        <v>72</v>
      </c>
      <c r="E18" s="20"/>
      <c r="F18" s="20" t="s">
        <v>25</v>
      </c>
      <c r="G18" s="20" t="s">
        <v>21</v>
      </c>
      <c r="H18" s="20" t="s">
        <v>26</v>
      </c>
      <c r="I18" s="21" t="s">
        <v>6</v>
      </c>
      <c r="J18" s="58">
        <v>4.0856481481481481E-3</v>
      </c>
      <c r="K18" s="29">
        <v>12</v>
      </c>
      <c r="L18" s="58">
        <f t="shared" si="0"/>
        <v>1.3078703703703703E-3</v>
      </c>
      <c r="M18" s="29"/>
      <c r="N18" s="58"/>
      <c r="O18" s="29">
        <v>5</v>
      </c>
      <c r="P18" s="58">
        <f t="shared" ref="P18:P19" si="1">SUM(J18-$J$7)</f>
        <v>1.3078703703703703E-3</v>
      </c>
      <c r="Q18" s="29"/>
      <c r="R18" s="58"/>
      <c r="S18" s="29"/>
      <c r="T18" s="58"/>
    </row>
    <row r="19" spans="2:20" x14ac:dyDescent="0.25">
      <c r="B19" s="5">
        <v>16</v>
      </c>
      <c r="C19" s="20">
        <v>179</v>
      </c>
      <c r="D19" s="36" t="s">
        <v>81</v>
      </c>
      <c r="E19" s="20"/>
      <c r="F19" s="20" t="s">
        <v>25</v>
      </c>
      <c r="G19" s="20" t="s">
        <v>21</v>
      </c>
      <c r="H19" s="20" t="s">
        <v>26</v>
      </c>
      <c r="I19" s="21" t="s">
        <v>6</v>
      </c>
      <c r="J19" s="57">
        <v>4.0972222222222226E-3</v>
      </c>
      <c r="K19" s="29">
        <v>13</v>
      </c>
      <c r="L19" s="58">
        <f t="shared" si="0"/>
        <v>1.3194444444444447E-3</v>
      </c>
      <c r="M19" s="29"/>
      <c r="N19" s="58"/>
      <c r="O19" s="29">
        <v>6</v>
      </c>
      <c r="P19" s="58">
        <f t="shared" si="1"/>
        <v>1.3194444444444447E-3</v>
      </c>
      <c r="Q19" s="29"/>
      <c r="R19" s="58"/>
      <c r="S19" s="29"/>
      <c r="T19" s="58"/>
    </row>
    <row r="20" spans="2:20" x14ac:dyDescent="0.25">
      <c r="B20" s="5">
        <v>13</v>
      </c>
      <c r="C20" s="20">
        <v>173</v>
      </c>
      <c r="D20" s="36" t="s">
        <v>79</v>
      </c>
      <c r="E20" s="20"/>
      <c r="F20" s="20" t="s">
        <v>25</v>
      </c>
      <c r="G20" s="20" t="s">
        <v>21</v>
      </c>
      <c r="H20" s="20" t="s">
        <v>27</v>
      </c>
      <c r="I20" s="21" t="s">
        <v>8</v>
      </c>
      <c r="J20" s="57">
        <v>4.363425925925926E-3</v>
      </c>
      <c r="K20" s="29">
        <v>14</v>
      </c>
      <c r="L20" s="58">
        <f t="shared" si="0"/>
        <v>1.5856481481481481E-3</v>
      </c>
      <c r="M20" s="5"/>
      <c r="N20" s="57"/>
      <c r="O20" s="29"/>
      <c r="P20" s="58"/>
      <c r="Q20" s="29"/>
      <c r="R20" s="58"/>
      <c r="S20" s="29">
        <v>7</v>
      </c>
      <c r="T20" s="58">
        <f>SUM(J20-$J$8)</f>
        <v>1.4699074074074072E-3</v>
      </c>
    </row>
    <row r="21" spans="2:20" x14ac:dyDescent="0.25">
      <c r="B21" s="5">
        <v>11</v>
      </c>
      <c r="C21" s="20">
        <v>87</v>
      </c>
      <c r="D21" s="36" t="s">
        <v>77</v>
      </c>
      <c r="E21" s="20"/>
      <c r="F21" s="20" t="s">
        <v>25</v>
      </c>
      <c r="G21" s="20" t="s">
        <v>21</v>
      </c>
      <c r="H21" s="20" t="s">
        <v>26</v>
      </c>
      <c r="I21" s="21" t="s">
        <v>6</v>
      </c>
      <c r="J21" s="57">
        <v>4.4675925925925933E-3</v>
      </c>
      <c r="K21" s="29">
        <v>15</v>
      </c>
      <c r="L21" s="58">
        <f t="shared" si="0"/>
        <v>1.6898148148148154E-3</v>
      </c>
      <c r="M21" s="29"/>
      <c r="N21" s="58"/>
      <c r="O21" s="29">
        <v>7</v>
      </c>
      <c r="P21" s="58">
        <f t="shared" ref="P21:P24" si="2">SUM(J21-$J$7)</f>
        <v>1.6898148148148154E-3</v>
      </c>
      <c r="Q21" s="29"/>
      <c r="R21" s="58"/>
      <c r="S21" s="29"/>
      <c r="T21" s="58"/>
    </row>
    <row r="22" spans="2:20" x14ac:dyDescent="0.25">
      <c r="B22" s="5">
        <v>2</v>
      </c>
      <c r="C22" s="20">
        <v>4</v>
      </c>
      <c r="D22" s="36" t="s">
        <v>87</v>
      </c>
      <c r="E22" s="20"/>
      <c r="F22" s="20" t="s">
        <v>25</v>
      </c>
      <c r="G22" s="20" t="s">
        <v>21</v>
      </c>
      <c r="H22" s="20" t="s">
        <v>26</v>
      </c>
      <c r="I22" s="21" t="s">
        <v>6</v>
      </c>
      <c r="J22" s="58">
        <v>4.8495370370370368E-3</v>
      </c>
      <c r="K22" s="29">
        <v>16</v>
      </c>
      <c r="L22" s="58">
        <f t="shared" si="0"/>
        <v>2.0717592592592589E-3</v>
      </c>
      <c r="M22" s="29"/>
      <c r="N22" s="58"/>
      <c r="O22" s="29">
        <v>8</v>
      </c>
      <c r="P22" s="58">
        <f t="shared" si="2"/>
        <v>2.0717592592592589E-3</v>
      </c>
      <c r="Q22" s="29"/>
      <c r="R22" s="58"/>
      <c r="S22" s="29"/>
      <c r="T22" s="58"/>
    </row>
    <row r="23" spans="2:20" x14ac:dyDescent="0.25">
      <c r="B23" s="5">
        <v>5</v>
      </c>
      <c r="C23" s="20">
        <v>8</v>
      </c>
      <c r="D23" s="36" t="s">
        <v>71</v>
      </c>
      <c r="E23" s="20"/>
      <c r="F23" s="20" t="s">
        <v>25</v>
      </c>
      <c r="G23" s="20" t="s">
        <v>21</v>
      </c>
      <c r="H23" s="20" t="s">
        <v>26</v>
      </c>
      <c r="I23" s="21" t="s">
        <v>6</v>
      </c>
      <c r="J23" s="58">
        <v>5.0231481481481481E-3</v>
      </c>
      <c r="K23" s="29">
        <v>17</v>
      </c>
      <c r="L23" s="58">
        <f t="shared" si="0"/>
        <v>2.2453703703703702E-3</v>
      </c>
      <c r="M23" s="29"/>
      <c r="N23" s="58"/>
      <c r="O23" s="29">
        <v>9</v>
      </c>
      <c r="P23" s="58">
        <f t="shared" si="2"/>
        <v>2.2453703703703702E-3</v>
      </c>
      <c r="Q23" s="29"/>
      <c r="R23" s="58"/>
      <c r="S23" s="29"/>
      <c r="T23" s="58"/>
    </row>
    <row r="24" spans="2:20" x14ac:dyDescent="0.25">
      <c r="B24" s="5">
        <v>8</v>
      </c>
      <c r="C24" s="20">
        <v>22</v>
      </c>
      <c r="D24" s="36" t="s">
        <v>75</v>
      </c>
      <c r="E24" s="20"/>
      <c r="F24" s="20" t="s">
        <v>25</v>
      </c>
      <c r="G24" s="20" t="s">
        <v>21</v>
      </c>
      <c r="H24" s="20" t="s">
        <v>26</v>
      </c>
      <c r="I24" s="21" t="s">
        <v>6</v>
      </c>
      <c r="J24" s="57">
        <v>5.1736111111111115E-3</v>
      </c>
      <c r="K24" s="29">
        <v>18</v>
      </c>
      <c r="L24" s="58">
        <f t="shared" si="0"/>
        <v>2.3958333333333336E-3</v>
      </c>
      <c r="M24" s="29"/>
      <c r="N24" s="58"/>
      <c r="O24" s="29">
        <v>10</v>
      </c>
      <c r="P24" s="58">
        <f t="shared" si="2"/>
        <v>2.3958333333333336E-3</v>
      </c>
      <c r="Q24" s="29"/>
      <c r="R24" s="58"/>
      <c r="S24" s="29"/>
      <c r="T24" s="58"/>
    </row>
    <row r="25" spans="2:20" x14ac:dyDescent="0.25">
      <c r="B25" s="5">
        <v>18</v>
      </c>
      <c r="C25" s="20">
        <v>182</v>
      </c>
      <c r="D25" s="36" t="s">
        <v>83</v>
      </c>
      <c r="E25" s="20"/>
      <c r="F25" s="20" t="s">
        <v>25</v>
      </c>
      <c r="G25" s="20" t="s">
        <v>22</v>
      </c>
      <c r="H25" s="20" t="s">
        <v>27</v>
      </c>
      <c r="I25" s="21" t="s">
        <v>5</v>
      </c>
      <c r="J25" s="57">
        <v>5.2199074074074066E-3</v>
      </c>
      <c r="K25" s="29">
        <v>19</v>
      </c>
      <c r="L25" s="58">
        <f t="shared" si="0"/>
        <v>2.4421296296296287E-3</v>
      </c>
      <c r="M25" s="39">
        <v>2</v>
      </c>
      <c r="N25" s="58">
        <f>SUM(J25-$J$12)</f>
        <v>2.0601851851851844E-3</v>
      </c>
      <c r="O25" s="29"/>
      <c r="P25" s="58"/>
      <c r="Q25" s="29"/>
      <c r="R25" s="58"/>
      <c r="S25" s="29"/>
      <c r="T25" s="58"/>
    </row>
    <row r="26" spans="2:20" x14ac:dyDescent="0.25">
      <c r="B26" s="5">
        <v>17</v>
      </c>
      <c r="C26" s="20">
        <v>181</v>
      </c>
      <c r="D26" s="36" t="s">
        <v>82</v>
      </c>
      <c r="E26" s="20"/>
      <c r="F26" s="20" t="s">
        <v>25</v>
      </c>
      <c r="G26" s="20" t="s">
        <v>22</v>
      </c>
      <c r="H26" s="20" t="s">
        <v>26</v>
      </c>
      <c r="I26" s="21" t="s">
        <v>5</v>
      </c>
      <c r="J26" s="57">
        <v>5.2314814814814819E-3</v>
      </c>
      <c r="K26" s="29">
        <v>20</v>
      </c>
      <c r="L26" s="58">
        <f t="shared" si="0"/>
        <v>2.453703703703704E-3</v>
      </c>
      <c r="M26" s="39">
        <v>3</v>
      </c>
      <c r="N26" s="58">
        <f>SUM(J26-$J$12)</f>
        <v>2.0717592592592597E-3</v>
      </c>
      <c r="O26" s="29"/>
      <c r="P26" s="58"/>
      <c r="Q26" s="29"/>
      <c r="R26" s="58"/>
      <c r="S26" s="29"/>
      <c r="T26" s="58"/>
    </row>
    <row r="27" spans="2:20" x14ac:dyDescent="0.25">
      <c r="B27" s="5">
        <v>9</v>
      </c>
      <c r="C27" s="20">
        <v>46</v>
      </c>
      <c r="D27" s="36" t="s">
        <v>88</v>
      </c>
      <c r="E27" s="20"/>
      <c r="F27" s="20" t="s">
        <v>25</v>
      </c>
      <c r="G27" s="20" t="s">
        <v>21</v>
      </c>
      <c r="H27" s="20" t="s">
        <v>26</v>
      </c>
      <c r="I27" s="21" t="s">
        <v>6</v>
      </c>
      <c r="J27" s="57">
        <v>5.4050925925925924E-3</v>
      </c>
      <c r="K27" s="29">
        <v>21</v>
      </c>
      <c r="L27" s="58">
        <f t="shared" si="0"/>
        <v>2.6273148148148145E-3</v>
      </c>
      <c r="M27" s="29"/>
      <c r="N27" s="58"/>
      <c r="O27" s="5">
        <v>11</v>
      </c>
      <c r="P27" s="58">
        <f>SUM(J27-$J$7)</f>
        <v>2.6273148148148145E-3</v>
      </c>
      <c r="Q27" s="5"/>
      <c r="R27" s="57"/>
      <c r="S27" s="5"/>
      <c r="T27" s="58"/>
    </row>
    <row r="28" spans="2:20" x14ac:dyDescent="0.25">
      <c r="B28" s="5"/>
      <c r="C28" s="6"/>
      <c r="D28" s="6"/>
      <c r="E28" s="6"/>
      <c r="F28" s="6"/>
      <c r="G28" s="5"/>
      <c r="H28" s="5"/>
      <c r="I28" s="11"/>
      <c r="J28" s="30"/>
      <c r="K28" s="5"/>
      <c r="L28" s="57"/>
      <c r="M28" s="5"/>
      <c r="N28" s="57"/>
      <c r="O28" s="5"/>
      <c r="P28" s="57"/>
      <c r="Q28" s="5"/>
      <c r="R28" s="57"/>
      <c r="S28" s="5"/>
      <c r="T28" s="5"/>
    </row>
  </sheetData>
  <autoFilter ref="C6:S27"/>
  <mergeCells count="7">
    <mergeCell ref="S3:T5"/>
    <mergeCell ref="A1:B3"/>
    <mergeCell ref="K3:L5"/>
    <mergeCell ref="M3:N5"/>
    <mergeCell ref="O3:P5"/>
    <mergeCell ref="Q3:R5"/>
    <mergeCell ref="C3:J5"/>
  </mergeCells>
  <dataValidations disablePrompts="1" count="2">
    <dataValidation type="list" allowBlank="1" showInputMessage="1" showErrorMessage="1" sqref="G11:G28">
      <formula1>$N$8:$N$10</formula1>
    </dataValidation>
    <dataValidation type="list" allowBlank="1" showInputMessage="1" showErrorMessage="1" sqref="H11:H28">
      <formula1>$M$8:$M$10</formula1>
    </dataValidation>
  </dataValidations>
  <hyperlinks>
    <hyperlink ref="A1:A2" location="Summary!A1" display="Back"/>
  </hyperlinks>
  <pageMargins left="0.7" right="0.7" top="0.75" bottom="0.75" header="0.3" footer="0.3"/>
  <pageSetup paperSize="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zoomScale="80" zoomScaleNormal="80" workbookViewId="0">
      <pane xSplit="1" ySplit="6" topLeftCell="B7" activePane="bottomRight" state="frozen"/>
      <selection pane="topRight" activeCell="B1" sqref="B1"/>
      <selection pane="bottomLeft" activeCell="A5" sqref="A5"/>
      <selection pane="bottomRight" activeCell="E1" sqref="E1:E1048576"/>
    </sheetView>
  </sheetViews>
  <sheetFormatPr defaultRowHeight="15" x14ac:dyDescent="0.25"/>
  <cols>
    <col min="1" max="1" width="6.5703125" customWidth="1"/>
    <col min="2" max="2" width="10" customWidth="1"/>
    <col min="3" max="3" width="12.28515625" hidden="1" customWidth="1"/>
    <col min="4" max="4" width="11.7109375" customWidth="1"/>
    <col min="5" max="5" width="23.140625" style="102" customWidth="1"/>
    <col min="6" max="6" width="20.7109375" hidden="1" customWidth="1"/>
    <col min="7" max="7" width="9.42578125" hidden="1" customWidth="1"/>
    <col min="8" max="8" width="10.42578125" style="1" customWidth="1"/>
    <col min="9" max="9" width="11.85546875" customWidth="1"/>
    <col min="10" max="10" width="27" customWidth="1"/>
    <col min="11" max="11" width="14.85546875" customWidth="1"/>
    <col min="12" max="12" width="8.140625" style="27" customWidth="1"/>
    <col min="13" max="13" width="11.5703125" style="27" customWidth="1"/>
    <col min="14" max="14" width="8.5703125" style="27" customWidth="1"/>
    <col min="15" max="15" width="11.5703125" style="27" customWidth="1"/>
    <col min="16" max="16" width="10" style="27" customWidth="1"/>
    <col min="17" max="17" width="11.5703125" style="27" customWidth="1"/>
  </cols>
  <sheetData>
    <row r="1" spans="1:17" ht="15" customHeight="1" x14ac:dyDescent="0.25">
      <c r="A1" s="125" t="s">
        <v>4</v>
      </c>
      <c r="B1" s="88"/>
      <c r="C1" s="87"/>
    </row>
    <row r="2" spans="1:17" ht="15.75" customHeight="1" x14ac:dyDescent="0.25">
      <c r="A2" s="125"/>
      <c r="B2" s="88"/>
      <c r="C2" s="87"/>
    </row>
    <row r="3" spans="1:17" ht="15.75" customHeight="1" x14ac:dyDescent="0.25">
      <c r="A3" s="125"/>
      <c r="B3" s="88"/>
      <c r="C3" s="87"/>
      <c r="D3" s="136" t="s">
        <v>413</v>
      </c>
      <c r="E3" s="137"/>
      <c r="F3" s="137"/>
      <c r="G3" s="137"/>
      <c r="H3" s="137"/>
      <c r="I3" s="137"/>
      <c r="J3" s="137"/>
      <c r="K3" s="138"/>
      <c r="L3" s="124" t="s">
        <v>316</v>
      </c>
      <c r="M3" s="124"/>
      <c r="N3" s="124" t="s">
        <v>414</v>
      </c>
      <c r="O3" s="124"/>
      <c r="P3" s="124" t="s">
        <v>415</v>
      </c>
      <c r="Q3" s="124"/>
    </row>
    <row r="4" spans="1:17" ht="15.75" customHeight="1" x14ac:dyDescent="0.25">
      <c r="C4" s="9"/>
      <c r="D4" s="137"/>
      <c r="E4" s="137"/>
      <c r="F4" s="137"/>
      <c r="G4" s="137"/>
      <c r="H4" s="137"/>
      <c r="I4" s="137"/>
      <c r="J4" s="137"/>
      <c r="K4" s="138"/>
      <c r="L4" s="124"/>
      <c r="M4" s="124"/>
      <c r="N4" s="124"/>
      <c r="O4" s="124"/>
      <c r="P4" s="124"/>
      <c r="Q4" s="124"/>
    </row>
    <row r="5" spans="1:17" ht="33.75" customHeight="1" x14ac:dyDescent="0.25">
      <c r="D5" s="139"/>
      <c r="E5" s="139"/>
      <c r="F5" s="139"/>
      <c r="G5" s="139"/>
      <c r="H5" s="139"/>
      <c r="I5" s="139"/>
      <c r="J5" s="139"/>
      <c r="K5" s="140"/>
      <c r="L5" s="124"/>
      <c r="M5" s="124"/>
      <c r="N5" s="124"/>
      <c r="O5" s="124"/>
      <c r="P5" s="124"/>
      <c r="Q5" s="124"/>
    </row>
    <row r="6" spans="1:17" ht="45" x14ac:dyDescent="0.25">
      <c r="C6" s="3" t="s">
        <v>28</v>
      </c>
      <c r="D6" s="23" t="s">
        <v>279</v>
      </c>
      <c r="E6" s="100" t="s">
        <v>354</v>
      </c>
      <c r="F6" s="4" t="s">
        <v>23</v>
      </c>
      <c r="G6" s="4" t="s">
        <v>24</v>
      </c>
      <c r="H6" s="23" t="s">
        <v>45</v>
      </c>
      <c r="I6" s="23" t="s">
        <v>313</v>
      </c>
      <c r="J6" s="3" t="s">
        <v>9</v>
      </c>
      <c r="K6" s="64" t="s">
        <v>398</v>
      </c>
      <c r="L6" s="33" t="s">
        <v>29</v>
      </c>
      <c r="M6" s="64" t="s">
        <v>399</v>
      </c>
      <c r="N6" s="33" t="s">
        <v>29</v>
      </c>
      <c r="O6" s="64" t="s">
        <v>399</v>
      </c>
      <c r="P6" s="33" t="s">
        <v>29</v>
      </c>
      <c r="Q6" s="64" t="s">
        <v>399</v>
      </c>
    </row>
    <row r="7" spans="1:17" x14ac:dyDescent="0.25">
      <c r="C7" s="5">
        <v>1</v>
      </c>
      <c r="D7" s="20">
        <v>9</v>
      </c>
      <c r="E7" s="101" t="s">
        <v>106</v>
      </c>
      <c r="F7" s="20" t="s">
        <v>70</v>
      </c>
      <c r="G7" s="20" t="s">
        <v>25</v>
      </c>
      <c r="H7" s="20" t="s">
        <v>21</v>
      </c>
      <c r="I7" s="20" t="s">
        <v>26</v>
      </c>
      <c r="J7" s="21" t="s">
        <v>39</v>
      </c>
      <c r="K7" s="57">
        <v>5.7523148148148143E-3</v>
      </c>
      <c r="L7" s="53">
        <v>1</v>
      </c>
      <c r="M7" s="91"/>
      <c r="N7" s="54"/>
      <c r="O7" s="91"/>
      <c r="P7" s="53">
        <v>1</v>
      </c>
      <c r="Q7" s="91"/>
    </row>
    <row r="8" spans="1:17" x14ac:dyDescent="0.25">
      <c r="C8" s="5">
        <v>5</v>
      </c>
      <c r="D8" s="20">
        <v>185</v>
      </c>
      <c r="E8" s="101" t="s">
        <v>107</v>
      </c>
      <c r="F8" s="20"/>
      <c r="G8" s="20" t="s">
        <v>25</v>
      </c>
      <c r="H8" s="20" t="s">
        <v>22</v>
      </c>
      <c r="I8" s="20" t="s">
        <v>27</v>
      </c>
      <c r="J8" s="21" t="s">
        <v>40</v>
      </c>
      <c r="K8" s="57">
        <v>5.8680555555555543E-3</v>
      </c>
      <c r="L8" s="39">
        <v>2</v>
      </c>
      <c r="M8" s="58">
        <f>SUM(K8-$K$7)</f>
        <v>1.1574074074074004E-4</v>
      </c>
      <c r="N8" s="39">
        <v>1</v>
      </c>
      <c r="O8" s="58">
        <f>SUM(K8-$K$7)</f>
        <v>1.1574074074074004E-4</v>
      </c>
      <c r="P8" s="29"/>
      <c r="Q8" s="58"/>
    </row>
    <row r="9" spans="1:17" x14ac:dyDescent="0.25">
      <c r="C9" s="5">
        <v>2</v>
      </c>
      <c r="D9" s="20">
        <v>29</v>
      </c>
      <c r="E9" s="101" t="s">
        <v>356</v>
      </c>
      <c r="F9" s="20"/>
      <c r="G9" s="20" t="s">
        <v>25</v>
      </c>
      <c r="H9" s="20" t="s">
        <v>22</v>
      </c>
      <c r="I9" s="20" t="s">
        <v>27</v>
      </c>
      <c r="J9" s="21" t="s">
        <v>40</v>
      </c>
      <c r="K9" s="57">
        <v>7.4189814814814813E-3</v>
      </c>
      <c r="L9" s="39">
        <v>3</v>
      </c>
      <c r="M9" s="58">
        <f>SUM(K9-$K$7)</f>
        <v>1.666666666666667E-3</v>
      </c>
      <c r="N9" s="39">
        <v>2</v>
      </c>
      <c r="O9" s="58">
        <f>SUM(K9-$K$7)</f>
        <v>1.666666666666667E-3</v>
      </c>
      <c r="P9" s="29"/>
      <c r="Q9" s="58"/>
    </row>
    <row r="10" spans="1:17" x14ac:dyDescent="0.25">
      <c r="C10" s="5">
        <v>3</v>
      </c>
      <c r="D10" s="20">
        <v>13</v>
      </c>
      <c r="E10" s="101" t="s">
        <v>287</v>
      </c>
      <c r="F10" s="20"/>
      <c r="G10" s="20" t="s">
        <v>25</v>
      </c>
      <c r="H10" s="20" t="s">
        <v>22</v>
      </c>
      <c r="I10" s="20" t="s">
        <v>27</v>
      </c>
      <c r="J10" s="21" t="s">
        <v>353</v>
      </c>
      <c r="K10" s="7" t="s">
        <v>352</v>
      </c>
      <c r="L10" s="29"/>
      <c r="M10" s="28"/>
      <c r="N10" s="29"/>
      <c r="O10" s="28"/>
      <c r="P10" s="29"/>
      <c r="Q10" s="28"/>
    </row>
    <row r="11" spans="1:17" x14ac:dyDescent="0.25">
      <c r="C11" s="5">
        <v>6</v>
      </c>
      <c r="D11" s="20">
        <v>14</v>
      </c>
      <c r="E11" s="101" t="s">
        <v>417</v>
      </c>
      <c r="F11" s="20"/>
      <c r="G11" s="20" t="s">
        <v>25</v>
      </c>
      <c r="H11" s="20" t="s">
        <v>21</v>
      </c>
      <c r="I11" s="20" t="s">
        <v>27</v>
      </c>
      <c r="J11" s="21" t="s">
        <v>353</v>
      </c>
      <c r="K11" s="7" t="s">
        <v>352</v>
      </c>
      <c r="L11" s="29"/>
      <c r="M11" s="28"/>
      <c r="N11" s="29"/>
      <c r="O11" s="28"/>
      <c r="P11" s="29"/>
      <c r="Q11" s="28"/>
    </row>
    <row r="12" spans="1:17" x14ac:dyDescent="0.25">
      <c r="C12" s="5">
        <v>7</v>
      </c>
      <c r="D12" s="20">
        <v>24</v>
      </c>
      <c r="E12" s="101" t="s">
        <v>288</v>
      </c>
      <c r="F12" s="20"/>
      <c r="G12" s="20" t="s">
        <v>25</v>
      </c>
      <c r="H12" s="20" t="s">
        <v>22</v>
      </c>
      <c r="I12" s="20" t="s">
        <v>27</v>
      </c>
      <c r="J12" s="21" t="s">
        <v>353</v>
      </c>
      <c r="K12" s="7" t="s">
        <v>352</v>
      </c>
      <c r="L12" s="29"/>
      <c r="M12" s="28"/>
      <c r="N12" s="29"/>
      <c r="O12" s="28"/>
      <c r="P12" s="29"/>
      <c r="Q12" s="28"/>
    </row>
    <row r="13" spans="1:17" x14ac:dyDescent="0.25">
      <c r="C13" s="5">
        <v>8</v>
      </c>
      <c r="D13" s="20">
        <v>25</v>
      </c>
      <c r="E13" s="101" t="s">
        <v>50</v>
      </c>
      <c r="F13" s="20"/>
      <c r="G13" s="20" t="s">
        <v>25</v>
      </c>
      <c r="H13" s="25" t="s">
        <v>22</v>
      </c>
      <c r="I13" s="20" t="s">
        <v>27</v>
      </c>
      <c r="J13" s="21" t="s">
        <v>353</v>
      </c>
      <c r="K13" s="7" t="s">
        <v>352</v>
      </c>
      <c r="L13" s="29"/>
      <c r="M13" s="28"/>
      <c r="N13" s="29"/>
      <c r="O13" s="28"/>
      <c r="P13" s="29"/>
      <c r="Q13" s="28"/>
    </row>
    <row r="14" spans="1:17" x14ac:dyDescent="0.25">
      <c r="C14" s="5">
        <v>9</v>
      </c>
      <c r="D14" s="20">
        <v>36</v>
      </c>
      <c r="E14" s="101" t="s">
        <v>289</v>
      </c>
      <c r="F14" s="20"/>
      <c r="G14" s="20" t="s">
        <v>25</v>
      </c>
      <c r="H14" s="20" t="s">
        <v>21</v>
      </c>
      <c r="I14" s="20" t="s">
        <v>27</v>
      </c>
      <c r="J14" s="21" t="s">
        <v>353</v>
      </c>
      <c r="K14" s="7" t="s">
        <v>352</v>
      </c>
      <c r="L14" s="29"/>
      <c r="M14" s="28"/>
      <c r="N14" s="29"/>
      <c r="O14" s="28"/>
      <c r="P14" s="29"/>
      <c r="Q14" s="28"/>
    </row>
    <row r="15" spans="1:17" x14ac:dyDescent="0.25">
      <c r="C15" s="5">
        <v>10</v>
      </c>
      <c r="D15" s="20">
        <v>39</v>
      </c>
      <c r="E15" s="101" t="s">
        <v>304</v>
      </c>
      <c r="F15" s="20"/>
      <c r="G15" s="20" t="s">
        <v>25</v>
      </c>
      <c r="H15" s="20" t="s">
        <v>21</v>
      </c>
      <c r="I15" s="20" t="s">
        <v>27</v>
      </c>
      <c r="J15" s="21" t="s">
        <v>353</v>
      </c>
      <c r="K15" s="7" t="s">
        <v>352</v>
      </c>
      <c r="L15" s="29"/>
      <c r="M15" s="29"/>
      <c r="N15" s="29"/>
      <c r="O15" s="29"/>
      <c r="P15" s="29"/>
      <c r="Q15" s="29"/>
    </row>
    <row r="16" spans="1:17" x14ac:dyDescent="0.25">
      <c r="C16" s="5">
        <v>11</v>
      </c>
      <c r="D16" s="20">
        <v>43</v>
      </c>
      <c r="E16" s="101" t="s">
        <v>290</v>
      </c>
      <c r="F16" s="20"/>
      <c r="G16" s="20" t="s">
        <v>25</v>
      </c>
      <c r="H16" s="20" t="s">
        <v>21</v>
      </c>
      <c r="I16" s="20" t="s">
        <v>27</v>
      </c>
      <c r="J16" s="21" t="s">
        <v>353</v>
      </c>
      <c r="K16" s="7" t="s">
        <v>352</v>
      </c>
      <c r="L16" s="29"/>
      <c r="M16" s="28"/>
      <c r="N16" s="29"/>
      <c r="O16" s="28"/>
      <c r="P16" s="29"/>
      <c r="Q16" s="28"/>
    </row>
    <row r="17" spans="3:17" x14ac:dyDescent="0.25">
      <c r="C17" s="5">
        <v>12</v>
      </c>
      <c r="D17" s="20">
        <v>44</v>
      </c>
      <c r="E17" s="101" t="s">
        <v>291</v>
      </c>
      <c r="F17" s="20"/>
      <c r="G17" s="20" t="s">
        <v>25</v>
      </c>
      <c r="H17" s="20" t="s">
        <v>21</v>
      </c>
      <c r="I17" s="20" t="s">
        <v>26</v>
      </c>
      <c r="J17" s="21" t="s">
        <v>353</v>
      </c>
      <c r="K17" s="7" t="s">
        <v>352</v>
      </c>
      <c r="L17" s="29"/>
      <c r="M17" s="29"/>
      <c r="N17" s="29"/>
      <c r="O17" s="29"/>
      <c r="P17" s="29"/>
      <c r="Q17" s="29"/>
    </row>
    <row r="18" spans="3:17" x14ac:dyDescent="0.25">
      <c r="C18" s="5">
        <v>13</v>
      </c>
      <c r="D18" s="20">
        <v>54</v>
      </c>
      <c r="E18" s="101" t="s">
        <v>305</v>
      </c>
      <c r="F18" s="20"/>
      <c r="G18" s="20" t="s">
        <v>25</v>
      </c>
      <c r="H18" s="20" t="s">
        <v>21</v>
      </c>
      <c r="I18" s="20" t="s">
        <v>27</v>
      </c>
      <c r="J18" s="21" t="s">
        <v>353</v>
      </c>
      <c r="K18" s="7" t="s">
        <v>352</v>
      </c>
      <c r="L18" s="29"/>
      <c r="M18" s="28"/>
      <c r="N18" s="29"/>
      <c r="O18" s="28"/>
      <c r="P18" s="29"/>
      <c r="Q18" s="28"/>
    </row>
    <row r="19" spans="3:17" x14ac:dyDescent="0.25">
      <c r="C19" s="5">
        <v>14</v>
      </c>
      <c r="D19" s="20">
        <v>55</v>
      </c>
      <c r="E19" s="101" t="s">
        <v>292</v>
      </c>
      <c r="F19" s="20"/>
      <c r="G19" s="20" t="s">
        <v>25</v>
      </c>
      <c r="H19" s="20" t="s">
        <v>22</v>
      </c>
      <c r="I19" s="20" t="s">
        <v>27</v>
      </c>
      <c r="J19" s="21" t="s">
        <v>353</v>
      </c>
      <c r="K19" s="7" t="s">
        <v>352</v>
      </c>
      <c r="L19" s="29"/>
      <c r="M19" s="28"/>
      <c r="N19" s="29"/>
      <c r="O19" s="28"/>
      <c r="P19" s="29"/>
      <c r="Q19" s="28"/>
    </row>
    <row r="20" spans="3:17" x14ac:dyDescent="0.25">
      <c r="C20" s="5">
        <v>15</v>
      </c>
      <c r="D20" s="20">
        <v>59</v>
      </c>
      <c r="E20" s="101" t="s">
        <v>293</v>
      </c>
      <c r="F20" s="20" t="s">
        <v>294</v>
      </c>
      <c r="G20" s="20" t="s">
        <v>25</v>
      </c>
      <c r="H20" s="20" t="s">
        <v>21</v>
      </c>
      <c r="I20" s="20" t="s">
        <v>26</v>
      </c>
      <c r="J20" s="21" t="s">
        <v>353</v>
      </c>
      <c r="K20" s="7" t="s">
        <v>352</v>
      </c>
      <c r="L20" s="29"/>
      <c r="M20" s="29"/>
      <c r="N20" s="29"/>
      <c r="O20" s="29"/>
      <c r="P20" s="29"/>
      <c r="Q20" s="29"/>
    </row>
    <row r="21" spans="3:17" x14ac:dyDescent="0.25">
      <c r="C21" s="5">
        <v>16</v>
      </c>
      <c r="D21" s="20">
        <v>62</v>
      </c>
      <c r="E21" s="101" t="s">
        <v>295</v>
      </c>
      <c r="F21" s="20" t="s">
        <v>99</v>
      </c>
      <c r="G21" s="20" t="s">
        <v>25</v>
      </c>
      <c r="H21" s="20" t="s">
        <v>21</v>
      </c>
      <c r="I21" s="20" t="s">
        <v>27</v>
      </c>
      <c r="J21" s="21" t="s">
        <v>353</v>
      </c>
      <c r="K21" s="7" t="s">
        <v>352</v>
      </c>
      <c r="L21" s="29"/>
      <c r="M21" s="28"/>
      <c r="N21" s="29"/>
      <c r="O21" s="28"/>
      <c r="P21" s="29"/>
      <c r="Q21" s="28"/>
    </row>
    <row r="22" spans="3:17" x14ac:dyDescent="0.25">
      <c r="C22" s="5">
        <v>17</v>
      </c>
      <c r="D22" s="20">
        <v>70</v>
      </c>
      <c r="E22" s="101" t="s">
        <v>306</v>
      </c>
      <c r="F22" s="20" t="s">
        <v>117</v>
      </c>
      <c r="G22" s="20" t="s">
        <v>25</v>
      </c>
      <c r="H22" s="20" t="s">
        <v>21</v>
      </c>
      <c r="I22" s="20" t="s">
        <v>26</v>
      </c>
      <c r="J22" s="21" t="s">
        <v>353</v>
      </c>
      <c r="K22" s="7" t="s">
        <v>352</v>
      </c>
      <c r="L22" s="29"/>
      <c r="M22" s="28"/>
      <c r="N22" s="29"/>
      <c r="O22" s="28"/>
      <c r="P22" s="29"/>
      <c r="Q22" s="28"/>
    </row>
    <row r="23" spans="3:17" x14ac:dyDescent="0.25">
      <c r="C23" s="5">
        <v>18</v>
      </c>
      <c r="D23" s="20">
        <v>71</v>
      </c>
      <c r="E23" s="101" t="s">
        <v>307</v>
      </c>
      <c r="F23" s="20" t="s">
        <v>117</v>
      </c>
      <c r="G23" s="20" t="s">
        <v>25</v>
      </c>
      <c r="H23" s="20" t="s">
        <v>22</v>
      </c>
      <c r="I23" s="20" t="s">
        <v>26</v>
      </c>
      <c r="J23" s="21" t="s">
        <v>353</v>
      </c>
      <c r="K23" s="7" t="s">
        <v>352</v>
      </c>
      <c r="L23" s="29"/>
      <c r="M23" s="28"/>
      <c r="N23" s="29"/>
      <c r="O23" s="28"/>
      <c r="P23" s="29"/>
      <c r="Q23" s="28"/>
    </row>
    <row r="24" spans="3:17" x14ac:dyDescent="0.25">
      <c r="C24" s="5">
        <v>19</v>
      </c>
      <c r="D24" s="20">
        <v>88</v>
      </c>
      <c r="E24" s="101" t="s">
        <v>296</v>
      </c>
      <c r="F24" s="20"/>
      <c r="G24" s="20" t="s">
        <v>25</v>
      </c>
      <c r="H24" s="20" t="s">
        <v>21</v>
      </c>
      <c r="I24" s="20" t="s">
        <v>26</v>
      </c>
      <c r="J24" s="21" t="s">
        <v>353</v>
      </c>
      <c r="K24" s="7" t="s">
        <v>352</v>
      </c>
      <c r="L24" s="29"/>
      <c r="M24" s="28"/>
      <c r="N24" s="29"/>
      <c r="O24" s="28"/>
      <c r="P24" s="29"/>
      <c r="Q24" s="28"/>
    </row>
    <row r="25" spans="3:17" x14ac:dyDescent="0.25">
      <c r="C25" s="5">
        <v>20</v>
      </c>
      <c r="D25" s="20">
        <v>89</v>
      </c>
      <c r="E25" s="101" t="s">
        <v>297</v>
      </c>
      <c r="F25" s="20"/>
      <c r="G25" s="20" t="s">
        <v>25</v>
      </c>
      <c r="H25" s="20" t="s">
        <v>22</v>
      </c>
      <c r="I25" s="20" t="s">
        <v>26</v>
      </c>
      <c r="J25" s="21" t="s">
        <v>353</v>
      </c>
      <c r="K25" s="7" t="s">
        <v>352</v>
      </c>
      <c r="L25" s="29"/>
      <c r="M25" s="28"/>
      <c r="N25" s="29"/>
      <c r="O25" s="28"/>
      <c r="P25" s="29"/>
      <c r="Q25" s="28"/>
    </row>
    <row r="26" spans="3:17" x14ac:dyDescent="0.25">
      <c r="C26" s="5">
        <v>21</v>
      </c>
      <c r="D26" s="20">
        <v>95</v>
      </c>
      <c r="E26" s="101" t="s">
        <v>147</v>
      </c>
      <c r="F26" s="20"/>
      <c r="G26" s="20" t="s">
        <v>25</v>
      </c>
      <c r="H26" s="20" t="s">
        <v>21</v>
      </c>
      <c r="I26" s="20" t="s">
        <v>26</v>
      </c>
      <c r="J26" s="21" t="s">
        <v>353</v>
      </c>
      <c r="K26" s="7" t="s">
        <v>352</v>
      </c>
      <c r="L26" s="29"/>
      <c r="M26" s="28"/>
      <c r="N26" s="29"/>
      <c r="O26" s="28"/>
      <c r="P26" s="29"/>
      <c r="Q26" s="28"/>
    </row>
    <row r="27" spans="3:17" x14ac:dyDescent="0.25">
      <c r="C27" s="5">
        <v>22</v>
      </c>
      <c r="D27" s="20">
        <v>100</v>
      </c>
      <c r="E27" s="101" t="s">
        <v>298</v>
      </c>
      <c r="F27" s="20" t="s">
        <v>294</v>
      </c>
      <c r="G27" s="20" t="s">
        <v>25</v>
      </c>
      <c r="H27" s="20" t="s">
        <v>21</v>
      </c>
      <c r="I27" s="20" t="s">
        <v>26</v>
      </c>
      <c r="J27" s="21" t="s">
        <v>353</v>
      </c>
      <c r="K27" s="7" t="s">
        <v>352</v>
      </c>
      <c r="L27" s="29"/>
      <c r="M27" s="28"/>
      <c r="N27" s="29"/>
      <c r="O27" s="28"/>
      <c r="P27" s="29"/>
      <c r="Q27" s="28"/>
    </row>
    <row r="28" spans="3:17" x14ac:dyDescent="0.25">
      <c r="C28" s="5">
        <v>23</v>
      </c>
      <c r="D28" s="20">
        <v>102</v>
      </c>
      <c r="E28" s="101" t="s">
        <v>299</v>
      </c>
      <c r="F28" s="20"/>
      <c r="G28" s="20" t="s">
        <v>25</v>
      </c>
      <c r="H28" s="20" t="s">
        <v>22</v>
      </c>
      <c r="I28" s="20" t="s">
        <v>26</v>
      </c>
      <c r="J28" s="21" t="s">
        <v>353</v>
      </c>
      <c r="K28" s="7" t="s">
        <v>352</v>
      </c>
      <c r="L28" s="29"/>
      <c r="M28" s="29"/>
      <c r="N28" s="29"/>
      <c r="O28" s="29"/>
      <c r="P28" s="29"/>
      <c r="Q28" s="29"/>
    </row>
    <row r="29" spans="3:17" x14ac:dyDescent="0.25">
      <c r="C29" s="5">
        <v>24</v>
      </c>
      <c r="D29" s="20">
        <v>103</v>
      </c>
      <c r="E29" s="101" t="s">
        <v>300</v>
      </c>
      <c r="F29" s="20"/>
      <c r="G29" s="20" t="s">
        <v>25</v>
      </c>
      <c r="H29" s="20" t="s">
        <v>21</v>
      </c>
      <c r="I29" s="20" t="s">
        <v>27</v>
      </c>
      <c r="J29" s="21" t="s">
        <v>353</v>
      </c>
      <c r="K29" s="7" t="s">
        <v>352</v>
      </c>
      <c r="L29" s="29"/>
      <c r="M29" s="29"/>
      <c r="N29" s="29"/>
      <c r="O29" s="29"/>
      <c r="P29" s="29"/>
      <c r="Q29" s="29"/>
    </row>
    <row r="30" spans="3:17" x14ac:dyDescent="0.25">
      <c r="C30" s="5">
        <v>25</v>
      </c>
      <c r="D30" s="20">
        <v>104</v>
      </c>
      <c r="E30" s="101" t="s">
        <v>308</v>
      </c>
      <c r="F30" s="20" t="s">
        <v>123</v>
      </c>
      <c r="G30" s="20" t="s">
        <v>25</v>
      </c>
      <c r="H30" s="20" t="s">
        <v>22</v>
      </c>
      <c r="I30" s="20" t="s">
        <v>27</v>
      </c>
      <c r="J30" s="21" t="s">
        <v>353</v>
      </c>
      <c r="K30" s="7" t="s">
        <v>352</v>
      </c>
      <c r="L30" s="29"/>
      <c r="M30" s="29"/>
      <c r="N30" s="29"/>
      <c r="O30" s="29"/>
      <c r="P30" s="29"/>
      <c r="Q30" s="29"/>
    </row>
    <row r="31" spans="3:17" x14ac:dyDescent="0.25">
      <c r="C31" s="5">
        <v>26</v>
      </c>
      <c r="D31" s="20">
        <v>174</v>
      </c>
      <c r="E31" s="101" t="s">
        <v>301</v>
      </c>
      <c r="F31" s="20"/>
      <c r="G31" s="20" t="s">
        <v>25</v>
      </c>
      <c r="H31" s="20" t="s">
        <v>22</v>
      </c>
      <c r="I31" s="20" t="s">
        <v>27</v>
      </c>
      <c r="J31" s="21" t="s">
        <v>353</v>
      </c>
      <c r="K31" s="7" t="s">
        <v>352</v>
      </c>
      <c r="L31" s="29"/>
      <c r="M31" s="29"/>
      <c r="N31" s="29"/>
      <c r="O31" s="29"/>
      <c r="P31" s="29"/>
      <c r="Q31" s="29"/>
    </row>
    <row r="32" spans="3:17" x14ac:dyDescent="0.25">
      <c r="C32" s="5">
        <v>27</v>
      </c>
      <c r="D32" s="20">
        <v>195</v>
      </c>
      <c r="E32" s="101" t="s">
        <v>302</v>
      </c>
      <c r="F32" s="20"/>
      <c r="G32" s="20" t="s">
        <v>25</v>
      </c>
      <c r="H32" s="20" t="s">
        <v>22</v>
      </c>
      <c r="I32" s="20" t="s">
        <v>27</v>
      </c>
      <c r="J32" s="21" t="s">
        <v>353</v>
      </c>
      <c r="K32" s="7" t="s">
        <v>352</v>
      </c>
      <c r="L32" s="29"/>
      <c r="M32" s="29"/>
      <c r="N32" s="29"/>
      <c r="O32" s="29"/>
      <c r="P32" s="29"/>
      <c r="Q32" s="29"/>
    </row>
    <row r="33" spans="3:17" x14ac:dyDescent="0.25">
      <c r="C33" s="5">
        <v>28</v>
      </c>
      <c r="D33" s="20">
        <v>196</v>
      </c>
      <c r="E33" s="101" t="s">
        <v>303</v>
      </c>
      <c r="F33" s="20"/>
      <c r="G33" s="20" t="s">
        <v>25</v>
      </c>
      <c r="H33" s="20" t="s">
        <v>22</v>
      </c>
      <c r="I33" s="20" t="s">
        <v>27</v>
      </c>
      <c r="J33" s="21" t="s">
        <v>353</v>
      </c>
      <c r="K33" s="7" t="s">
        <v>352</v>
      </c>
      <c r="L33" s="29"/>
      <c r="M33" s="29"/>
      <c r="N33" s="29"/>
      <c r="O33" s="29"/>
      <c r="P33" s="29"/>
      <c r="Q33" s="29"/>
    </row>
    <row r="34" spans="3:17" x14ac:dyDescent="0.25">
      <c r="C34" s="5"/>
      <c r="D34" s="20">
        <v>192</v>
      </c>
      <c r="E34" s="101" t="s">
        <v>162</v>
      </c>
      <c r="F34" s="20"/>
      <c r="G34" s="20" t="s">
        <v>25</v>
      </c>
      <c r="H34" s="20" t="s">
        <v>22</v>
      </c>
      <c r="I34" s="20" t="s">
        <v>27</v>
      </c>
      <c r="J34" s="21" t="s">
        <v>353</v>
      </c>
      <c r="K34" s="7" t="s">
        <v>352</v>
      </c>
      <c r="L34" s="29"/>
      <c r="M34" s="29"/>
      <c r="N34" s="29"/>
      <c r="O34" s="29"/>
      <c r="P34" s="29"/>
      <c r="Q34" s="29"/>
    </row>
    <row r="35" spans="3:17" x14ac:dyDescent="0.25">
      <c r="D35" s="20">
        <v>193</v>
      </c>
      <c r="E35" s="101" t="s">
        <v>163</v>
      </c>
      <c r="F35" s="20"/>
      <c r="G35" s="20" t="s">
        <v>25</v>
      </c>
      <c r="H35" s="20" t="s">
        <v>21</v>
      </c>
      <c r="I35" s="20" t="s">
        <v>27</v>
      </c>
      <c r="J35" s="21" t="s">
        <v>353</v>
      </c>
      <c r="K35" s="7" t="s">
        <v>352</v>
      </c>
      <c r="L35" s="29"/>
      <c r="M35" s="29"/>
      <c r="N35" s="29"/>
      <c r="O35" s="29"/>
      <c r="P35" s="29"/>
      <c r="Q35" s="5"/>
    </row>
    <row r="36" spans="3:17" x14ac:dyDescent="0.25">
      <c r="D36" s="20">
        <v>175</v>
      </c>
      <c r="E36" s="101" t="s">
        <v>160</v>
      </c>
      <c r="F36" s="20"/>
      <c r="G36" s="20" t="s">
        <v>25</v>
      </c>
      <c r="H36" s="20" t="s">
        <v>22</v>
      </c>
      <c r="I36" s="20" t="s">
        <v>27</v>
      </c>
      <c r="J36" s="21" t="s">
        <v>353</v>
      </c>
      <c r="K36" s="7" t="s">
        <v>352</v>
      </c>
      <c r="L36" s="29"/>
      <c r="M36" s="29"/>
      <c r="N36" s="29"/>
      <c r="O36" s="29"/>
      <c r="P36" s="29"/>
      <c r="Q36" s="5"/>
    </row>
    <row r="37" spans="3:17" x14ac:dyDescent="0.25">
      <c r="D37" s="6"/>
      <c r="E37" s="103"/>
      <c r="F37" s="6"/>
      <c r="G37" s="6"/>
      <c r="H37" s="5"/>
      <c r="I37" s="6"/>
      <c r="J37" s="6"/>
      <c r="K37" s="6"/>
      <c r="L37" s="5"/>
      <c r="M37" s="5"/>
      <c r="N37" s="5"/>
      <c r="O37" s="5"/>
      <c r="P37" s="5"/>
      <c r="Q37" s="5"/>
    </row>
  </sheetData>
  <autoFilter ref="D6:P36"/>
  <mergeCells count="5">
    <mergeCell ref="L3:M5"/>
    <mergeCell ref="N3:O5"/>
    <mergeCell ref="P3:Q5"/>
    <mergeCell ref="D3:K5"/>
    <mergeCell ref="A1:A3"/>
  </mergeCells>
  <dataValidations disablePrompts="1" count="2">
    <dataValidation type="list" allowBlank="1" showInputMessage="1" showErrorMessage="1" sqref="I11:I33">
      <formula1>#REF!</formula1>
    </dataValidation>
    <dataValidation type="list" allowBlank="1" showInputMessage="1" showErrorMessage="1" sqref="H7:H33">
      <formula1>#REF!</formula1>
    </dataValidation>
  </dataValidations>
  <hyperlinks>
    <hyperlink ref="A1:A2" location="Summary!A1" display="Back"/>
  </hyperlinks>
  <pageMargins left="0.7" right="0.7" top="0.75" bottom="0.75" header="0.3" footer="0.3"/>
  <pageSetup paperSize="8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4"/>
  <sheetViews>
    <sheetView tabSelected="1" zoomScale="80" zoomScaleNormal="80" workbookViewId="0">
      <pane xSplit="1" ySplit="6" topLeftCell="B7" activePane="bottomRight" state="frozen"/>
      <selection pane="topRight" activeCell="B1" sqref="B1"/>
      <selection pane="bottomLeft" activeCell="A5" sqref="A5"/>
      <selection pane="bottomRight" activeCell="C1" sqref="C1:C1048576"/>
    </sheetView>
  </sheetViews>
  <sheetFormatPr defaultRowHeight="15" x14ac:dyDescent="0.25"/>
  <cols>
    <col min="1" max="1" width="8" customWidth="1"/>
    <col min="2" max="2" width="10.7109375" customWidth="1"/>
    <col min="3" max="3" width="25.140625" style="102" customWidth="1"/>
    <col min="4" max="4" width="37.5703125" customWidth="1"/>
    <col min="5" max="5" width="8" customWidth="1"/>
    <col min="6" max="6" width="10.42578125" style="26" customWidth="1"/>
    <col min="7" max="7" width="11.42578125" customWidth="1"/>
    <col min="8" max="8" width="39.85546875" customWidth="1"/>
    <col min="9" max="9" width="12.7109375" style="26" customWidth="1"/>
    <col min="10" max="10" width="8.140625" style="27" customWidth="1"/>
    <col min="11" max="11" width="11.5703125" style="27" customWidth="1"/>
    <col min="12" max="12" width="9" style="27" customWidth="1"/>
    <col min="13" max="13" width="12.5703125" style="27" customWidth="1"/>
    <col min="14" max="15" width="10.28515625" style="27" customWidth="1"/>
    <col min="16" max="16" width="10.5703125" style="27" customWidth="1"/>
    <col min="17" max="17" width="9.5703125" style="27" customWidth="1"/>
    <col min="18" max="18" width="10.42578125" style="27" customWidth="1"/>
    <col min="19" max="19" width="10.28515625" style="27" customWidth="1"/>
    <col min="20" max="20" width="10" style="27" customWidth="1"/>
    <col min="21" max="21" width="9.5703125" style="27" customWidth="1"/>
    <col min="22" max="22" width="10.42578125" style="27" customWidth="1"/>
    <col min="23" max="23" width="10.28515625" style="27" customWidth="1"/>
    <col min="24" max="24" width="11.140625" style="27" customWidth="1"/>
    <col min="25" max="25" width="10.28515625" style="27" customWidth="1"/>
    <col min="26" max="26" width="11.140625" style="27" customWidth="1"/>
    <col min="27" max="27" width="10.28515625" style="27" customWidth="1"/>
    <col min="28" max="28" width="11.140625" style="27" customWidth="1"/>
    <col min="29" max="29" width="10.28515625" style="27" customWidth="1"/>
    <col min="30" max="30" width="11.140625" style="27" customWidth="1"/>
    <col min="31" max="31" width="10.28515625" style="27" customWidth="1"/>
  </cols>
  <sheetData>
    <row r="1" spans="1:31" ht="15" customHeight="1" x14ac:dyDescent="0.25">
      <c r="A1" s="125" t="s">
        <v>4</v>
      </c>
    </row>
    <row r="2" spans="1:31" ht="15.75" customHeight="1" x14ac:dyDescent="0.25">
      <c r="A2" s="125"/>
      <c r="B2" s="126" t="s">
        <v>416</v>
      </c>
      <c r="C2" s="127"/>
      <c r="D2" s="127"/>
      <c r="E2" s="127"/>
      <c r="F2" s="127"/>
      <c r="G2" s="127"/>
      <c r="H2" s="127"/>
      <c r="I2" s="127"/>
      <c r="J2" s="124" t="s">
        <v>316</v>
      </c>
      <c r="K2" s="124"/>
      <c r="L2" s="124" t="s">
        <v>361</v>
      </c>
      <c r="M2" s="124"/>
      <c r="N2" s="124" t="s">
        <v>362</v>
      </c>
      <c r="O2" s="124"/>
      <c r="P2" s="124" t="s">
        <v>365</v>
      </c>
      <c r="Q2" s="124"/>
      <c r="R2" s="124" t="s">
        <v>366</v>
      </c>
      <c r="S2" s="124"/>
      <c r="T2" s="124" t="s">
        <v>367</v>
      </c>
      <c r="U2" s="124"/>
      <c r="V2" s="124" t="s">
        <v>368</v>
      </c>
      <c r="W2" s="124"/>
      <c r="X2" s="124" t="s">
        <v>369</v>
      </c>
      <c r="Y2" s="124"/>
      <c r="Z2" s="124" t="s">
        <v>371</v>
      </c>
      <c r="AA2" s="124"/>
      <c r="AB2" s="124" t="s">
        <v>372</v>
      </c>
      <c r="AC2" s="124"/>
      <c r="AD2" s="124" t="s">
        <v>373</v>
      </c>
      <c r="AE2" s="124"/>
    </row>
    <row r="3" spans="1:31" ht="15.75" customHeight="1" x14ac:dyDescent="0.25">
      <c r="A3" s="125"/>
      <c r="B3" s="127"/>
      <c r="C3" s="127"/>
      <c r="D3" s="127"/>
      <c r="E3" s="127"/>
      <c r="F3" s="127"/>
      <c r="G3" s="127"/>
      <c r="H3" s="127"/>
      <c r="I3" s="127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</row>
    <row r="4" spans="1:31" ht="15.75" customHeight="1" x14ac:dyDescent="0.25">
      <c r="B4" s="127"/>
      <c r="C4" s="127"/>
      <c r="D4" s="127"/>
      <c r="E4" s="127"/>
      <c r="F4" s="127"/>
      <c r="G4" s="127"/>
      <c r="H4" s="127"/>
      <c r="I4" s="127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4"/>
      <c r="AA4" s="124"/>
      <c r="AB4" s="124"/>
      <c r="AC4" s="124"/>
      <c r="AD4" s="124"/>
      <c r="AE4" s="124"/>
    </row>
    <row r="5" spans="1:31" ht="33.75" customHeight="1" x14ac:dyDescent="0.25">
      <c r="B5" s="129"/>
      <c r="C5" s="129"/>
      <c r="D5" s="129"/>
      <c r="E5" s="129"/>
      <c r="F5" s="129"/>
      <c r="G5" s="129"/>
      <c r="H5" s="129"/>
      <c r="I5" s="129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4"/>
      <c r="Z5" s="124"/>
      <c r="AA5" s="124"/>
      <c r="AB5" s="124"/>
      <c r="AC5" s="124"/>
      <c r="AD5" s="124"/>
      <c r="AE5" s="124"/>
    </row>
    <row r="6" spans="1:31" ht="54.75" customHeight="1" x14ac:dyDescent="0.25">
      <c r="B6" s="85" t="s">
        <v>279</v>
      </c>
      <c r="C6" s="100" t="s">
        <v>354</v>
      </c>
      <c r="D6" s="24" t="s">
        <v>23</v>
      </c>
      <c r="E6" s="24" t="s">
        <v>24</v>
      </c>
      <c r="F6" s="23" t="s">
        <v>45</v>
      </c>
      <c r="G6" s="23" t="s">
        <v>313</v>
      </c>
      <c r="H6" s="23" t="s">
        <v>9</v>
      </c>
      <c r="I6" s="23" t="s">
        <v>370</v>
      </c>
      <c r="J6" s="23" t="s">
        <v>29</v>
      </c>
      <c r="K6" s="23" t="s">
        <v>364</v>
      </c>
      <c r="L6" s="23" t="s">
        <v>29</v>
      </c>
      <c r="M6" s="23" t="s">
        <v>364</v>
      </c>
      <c r="N6" s="23" t="s">
        <v>29</v>
      </c>
      <c r="O6" s="23" t="s">
        <v>364</v>
      </c>
      <c r="P6" s="23" t="s">
        <v>29</v>
      </c>
      <c r="Q6" s="23" t="s">
        <v>364</v>
      </c>
      <c r="R6" s="23" t="s">
        <v>29</v>
      </c>
      <c r="S6" s="23" t="s">
        <v>364</v>
      </c>
      <c r="T6" s="23" t="s">
        <v>29</v>
      </c>
      <c r="U6" s="23" t="s">
        <v>364</v>
      </c>
      <c r="V6" s="23" t="s">
        <v>29</v>
      </c>
      <c r="W6" s="23" t="s">
        <v>364</v>
      </c>
      <c r="X6" s="23" t="s">
        <v>29</v>
      </c>
      <c r="Y6" s="23" t="s">
        <v>364</v>
      </c>
      <c r="Z6" s="23" t="s">
        <v>29</v>
      </c>
      <c r="AA6" s="23" t="s">
        <v>364</v>
      </c>
      <c r="AB6" s="23" t="s">
        <v>29</v>
      </c>
      <c r="AC6" s="23" t="s">
        <v>364</v>
      </c>
      <c r="AD6" s="23" t="s">
        <v>29</v>
      </c>
      <c r="AE6" s="23" t="s">
        <v>364</v>
      </c>
    </row>
    <row r="7" spans="1:31" x14ac:dyDescent="0.25">
      <c r="B7" s="20">
        <v>240</v>
      </c>
      <c r="C7" s="101" t="s">
        <v>248</v>
      </c>
      <c r="D7" s="20" t="s">
        <v>249</v>
      </c>
      <c r="E7" s="20" t="s">
        <v>25</v>
      </c>
      <c r="F7" s="20" t="s">
        <v>21</v>
      </c>
      <c r="G7" s="20" t="s">
        <v>27</v>
      </c>
      <c r="H7" s="21" t="s">
        <v>36</v>
      </c>
      <c r="I7" s="35">
        <v>2.1782407407407407E-2</v>
      </c>
      <c r="J7" s="39">
        <v>1</v>
      </c>
      <c r="K7" s="97"/>
      <c r="L7" s="29"/>
      <c r="M7" s="97"/>
      <c r="N7" s="39">
        <v>1</v>
      </c>
      <c r="O7" s="97"/>
      <c r="P7" s="29"/>
      <c r="Q7" s="97"/>
      <c r="R7" s="29"/>
      <c r="S7" s="97"/>
      <c r="T7" s="29"/>
      <c r="U7" s="97"/>
      <c r="V7" s="29"/>
      <c r="W7" s="97"/>
      <c r="X7" s="29"/>
      <c r="Y7" s="97"/>
      <c r="Z7" s="29"/>
      <c r="AA7" s="97"/>
      <c r="AB7" s="29"/>
      <c r="AC7" s="97"/>
      <c r="AD7" s="29"/>
      <c r="AE7" s="97"/>
    </row>
    <row r="8" spans="1:31" ht="15.75" customHeight="1" x14ac:dyDescent="0.25">
      <c r="B8" s="20">
        <v>124</v>
      </c>
      <c r="C8" s="101" t="s">
        <v>188</v>
      </c>
      <c r="D8" s="20" t="s">
        <v>189</v>
      </c>
      <c r="E8" s="20" t="s">
        <v>25</v>
      </c>
      <c r="F8" s="20" t="s">
        <v>21</v>
      </c>
      <c r="G8" s="20" t="s">
        <v>27</v>
      </c>
      <c r="H8" s="21" t="s">
        <v>35</v>
      </c>
      <c r="I8" s="35">
        <v>2.2037037037037036E-2</v>
      </c>
      <c r="J8" s="39">
        <v>2</v>
      </c>
      <c r="K8" s="97">
        <f t="shared" ref="K8:K39" si="0">SUM(I8-$I$7)</f>
        <v>2.5462962962962896E-4</v>
      </c>
      <c r="L8" s="39">
        <v>1</v>
      </c>
      <c r="M8" s="97"/>
      <c r="N8" s="29"/>
      <c r="O8" s="97"/>
      <c r="P8" s="29"/>
      <c r="Q8" s="97"/>
      <c r="R8" s="29"/>
      <c r="S8" s="97"/>
      <c r="T8" s="29"/>
      <c r="U8" s="97"/>
      <c r="V8" s="29"/>
      <c r="W8" s="97"/>
      <c r="X8" s="29"/>
      <c r="Y8" s="97"/>
      <c r="Z8" s="29"/>
      <c r="AA8" s="97"/>
      <c r="AB8" s="29"/>
      <c r="AC8" s="97"/>
      <c r="AD8" s="29"/>
      <c r="AE8" s="97"/>
    </row>
    <row r="9" spans="1:31" ht="15.75" customHeight="1" x14ac:dyDescent="0.25">
      <c r="B9" s="20">
        <v>231</v>
      </c>
      <c r="C9" s="101" t="s">
        <v>245</v>
      </c>
      <c r="D9" s="20" t="s">
        <v>246</v>
      </c>
      <c r="E9" s="20" t="s">
        <v>25</v>
      </c>
      <c r="F9" s="20" t="s">
        <v>21</v>
      </c>
      <c r="G9" s="20" t="s">
        <v>27</v>
      </c>
      <c r="H9" s="21" t="s">
        <v>36</v>
      </c>
      <c r="I9" s="35">
        <v>2.3020833333333334E-2</v>
      </c>
      <c r="J9" s="39">
        <v>3</v>
      </c>
      <c r="K9" s="97">
        <f t="shared" si="0"/>
        <v>1.2384259259259275E-3</v>
      </c>
      <c r="L9" s="29"/>
      <c r="M9" s="97"/>
      <c r="N9" s="39">
        <v>2</v>
      </c>
      <c r="O9" s="97">
        <f>SUM(I9-$I$7)</f>
        <v>1.2384259259259275E-3</v>
      </c>
      <c r="P9" s="29"/>
      <c r="Q9" s="97"/>
      <c r="R9" s="29"/>
      <c r="S9" s="97"/>
      <c r="T9" s="29"/>
      <c r="U9" s="97"/>
      <c r="V9" s="29"/>
      <c r="W9" s="97"/>
      <c r="X9" s="29"/>
      <c r="Y9" s="97"/>
      <c r="Z9" s="29"/>
      <c r="AA9" s="97"/>
      <c r="AB9" s="29"/>
      <c r="AC9" s="97"/>
      <c r="AD9" s="29"/>
      <c r="AE9" s="97"/>
    </row>
    <row r="10" spans="1:31" x14ac:dyDescent="0.25">
      <c r="B10" s="20">
        <v>131</v>
      </c>
      <c r="C10" s="101" t="s">
        <v>212</v>
      </c>
      <c r="D10" s="20" t="s">
        <v>213</v>
      </c>
      <c r="E10" s="20" t="s">
        <v>25</v>
      </c>
      <c r="F10" s="20" t="s">
        <v>21</v>
      </c>
      <c r="G10" s="20" t="s">
        <v>27</v>
      </c>
      <c r="H10" s="21" t="s">
        <v>35</v>
      </c>
      <c r="I10" s="35">
        <v>2.3124999999999996E-2</v>
      </c>
      <c r="J10" s="29">
        <v>4</v>
      </c>
      <c r="K10" s="97">
        <f t="shared" si="0"/>
        <v>1.3425925925925897E-3</v>
      </c>
      <c r="L10" s="39">
        <v>2</v>
      </c>
      <c r="M10" s="97">
        <f>SUM(I10-$I$8)</f>
        <v>1.0879629629629607E-3</v>
      </c>
      <c r="N10" s="29"/>
      <c r="O10" s="97"/>
      <c r="P10" s="29"/>
      <c r="Q10" s="97"/>
      <c r="R10" s="29"/>
      <c r="S10" s="97"/>
      <c r="T10" s="29"/>
      <c r="U10" s="97"/>
      <c r="V10" s="29"/>
      <c r="W10" s="97"/>
      <c r="X10" s="29"/>
      <c r="Y10" s="97"/>
      <c r="Z10" s="29"/>
      <c r="AA10" s="97"/>
      <c r="AB10" s="29"/>
      <c r="AC10" s="97"/>
      <c r="AD10" s="29"/>
      <c r="AE10" s="97"/>
    </row>
    <row r="11" spans="1:31" ht="15.75" customHeight="1" x14ac:dyDescent="0.25">
      <c r="B11" s="94">
        <v>250</v>
      </c>
      <c r="C11" s="104" t="s">
        <v>203</v>
      </c>
      <c r="D11" s="94"/>
      <c r="E11" s="94" t="s">
        <v>41</v>
      </c>
      <c r="F11" s="94" t="s">
        <v>21</v>
      </c>
      <c r="G11" s="94" t="s">
        <v>27</v>
      </c>
      <c r="H11" s="95" t="s">
        <v>35</v>
      </c>
      <c r="I11" s="96">
        <v>2.3194444444444445E-2</v>
      </c>
      <c r="J11" s="92">
        <v>5</v>
      </c>
      <c r="K11" s="97">
        <f t="shared" si="0"/>
        <v>1.412037037037038E-3</v>
      </c>
      <c r="L11" s="39">
        <v>3</v>
      </c>
      <c r="M11" s="97">
        <f>SUM(I11-$I$8)</f>
        <v>1.1574074074074091E-3</v>
      </c>
      <c r="N11" s="29"/>
      <c r="O11" s="97"/>
      <c r="P11" s="29"/>
      <c r="Q11" s="97"/>
      <c r="R11" s="29"/>
      <c r="S11" s="97"/>
      <c r="T11" s="29"/>
      <c r="U11" s="97"/>
      <c r="V11" s="29"/>
      <c r="W11" s="97"/>
      <c r="X11" s="29"/>
      <c r="Y11" s="97"/>
      <c r="Z11" s="29"/>
      <c r="AA11" s="97"/>
      <c r="AB11" s="29"/>
      <c r="AC11" s="97"/>
      <c r="AD11" s="29"/>
      <c r="AE11" s="97"/>
    </row>
    <row r="12" spans="1:31" x14ac:dyDescent="0.25">
      <c r="B12" s="20">
        <v>106</v>
      </c>
      <c r="C12" s="101" t="s">
        <v>155</v>
      </c>
      <c r="D12" s="20" t="s">
        <v>400</v>
      </c>
      <c r="E12" s="20" t="s">
        <v>25</v>
      </c>
      <c r="F12" s="20" t="s">
        <v>21</v>
      </c>
      <c r="G12" s="20" t="s">
        <v>27</v>
      </c>
      <c r="H12" s="21" t="s">
        <v>35</v>
      </c>
      <c r="I12" s="35">
        <v>2.3472222222222217E-2</v>
      </c>
      <c r="J12" s="29">
        <v>6</v>
      </c>
      <c r="K12" s="97">
        <f t="shared" si="0"/>
        <v>1.6898148148148107E-3</v>
      </c>
      <c r="L12" s="29">
        <v>4</v>
      </c>
      <c r="M12" s="97">
        <f>SUM(I12-$I$8)</f>
        <v>1.4351851851851817E-3</v>
      </c>
      <c r="N12" s="29"/>
      <c r="O12" s="97"/>
      <c r="P12" s="29"/>
      <c r="Q12" s="97"/>
      <c r="R12" s="29"/>
      <c r="S12" s="97"/>
      <c r="T12" s="29"/>
      <c r="U12" s="97"/>
      <c r="V12" s="29"/>
      <c r="W12" s="97"/>
      <c r="X12" s="29"/>
      <c r="Y12" s="97"/>
      <c r="Z12" s="29"/>
      <c r="AA12" s="97"/>
      <c r="AB12" s="29"/>
      <c r="AC12" s="97"/>
      <c r="AD12" s="29"/>
      <c r="AE12" s="97"/>
    </row>
    <row r="13" spans="1:31" x14ac:dyDescent="0.25">
      <c r="B13" s="20">
        <v>40</v>
      </c>
      <c r="C13" s="101" t="s">
        <v>282</v>
      </c>
      <c r="D13" s="20"/>
      <c r="E13" s="20" t="s">
        <v>25</v>
      </c>
      <c r="F13" s="20" t="s">
        <v>21</v>
      </c>
      <c r="G13" s="20" t="s">
        <v>27</v>
      </c>
      <c r="H13" s="21" t="s">
        <v>36</v>
      </c>
      <c r="I13" s="35">
        <v>2.3506944444444445E-2</v>
      </c>
      <c r="J13" s="29">
        <v>7</v>
      </c>
      <c r="K13" s="97">
        <f t="shared" si="0"/>
        <v>1.7245370370370383E-3</v>
      </c>
      <c r="L13" s="29"/>
      <c r="M13" s="97"/>
      <c r="N13" s="39">
        <v>3</v>
      </c>
      <c r="O13" s="97">
        <f>SUM(I13-$I$7)</f>
        <v>1.7245370370370383E-3</v>
      </c>
      <c r="P13" s="29"/>
      <c r="Q13" s="97"/>
      <c r="R13" s="29"/>
      <c r="S13" s="97"/>
      <c r="T13" s="29"/>
      <c r="U13" s="97"/>
      <c r="V13" s="29"/>
      <c r="W13" s="97"/>
      <c r="X13" s="29"/>
      <c r="Y13" s="97"/>
      <c r="Z13" s="29"/>
      <c r="AA13" s="97"/>
      <c r="AB13" s="29"/>
      <c r="AC13" s="97"/>
      <c r="AD13" s="29"/>
      <c r="AE13" s="97"/>
    </row>
    <row r="14" spans="1:31" x14ac:dyDescent="0.25">
      <c r="B14" s="20">
        <v>93</v>
      </c>
      <c r="C14" s="101" t="s">
        <v>146</v>
      </c>
      <c r="D14" s="20"/>
      <c r="E14" s="20" t="s">
        <v>25</v>
      </c>
      <c r="F14" s="20" t="s">
        <v>22</v>
      </c>
      <c r="G14" s="20" t="s">
        <v>27</v>
      </c>
      <c r="H14" s="21" t="s">
        <v>130</v>
      </c>
      <c r="I14" s="35">
        <v>2.3680555555555555E-2</v>
      </c>
      <c r="J14" s="29">
        <v>8</v>
      </c>
      <c r="K14" s="97">
        <f t="shared" si="0"/>
        <v>1.8981481481481488E-3</v>
      </c>
      <c r="L14" s="29"/>
      <c r="M14" s="97"/>
      <c r="N14" s="29"/>
      <c r="O14" s="97"/>
      <c r="P14" s="29"/>
      <c r="Q14" s="97"/>
      <c r="R14" s="29"/>
      <c r="S14" s="97"/>
      <c r="T14" s="39">
        <v>1</v>
      </c>
      <c r="U14" s="97"/>
      <c r="V14" s="29"/>
      <c r="W14" s="97"/>
      <c r="X14" s="29"/>
      <c r="Y14" s="97"/>
      <c r="Z14" s="29"/>
      <c r="AA14" s="97"/>
      <c r="AB14" s="29"/>
      <c r="AC14" s="97"/>
      <c r="AD14" s="29"/>
      <c r="AE14" s="97"/>
    </row>
    <row r="15" spans="1:31" ht="15" customHeight="1" x14ac:dyDescent="0.25">
      <c r="B15" s="20">
        <v>127</v>
      </c>
      <c r="C15" s="101" t="s">
        <v>202</v>
      </c>
      <c r="D15" s="20"/>
      <c r="E15" s="20" t="s">
        <v>25</v>
      </c>
      <c r="F15" s="20" t="s">
        <v>21</v>
      </c>
      <c r="G15" s="20" t="s">
        <v>27</v>
      </c>
      <c r="H15" s="21" t="s">
        <v>36</v>
      </c>
      <c r="I15" s="35">
        <v>2.3703703703703703E-2</v>
      </c>
      <c r="J15" s="29">
        <v>9</v>
      </c>
      <c r="K15" s="97">
        <f t="shared" si="0"/>
        <v>1.9212962962962959E-3</v>
      </c>
      <c r="L15" s="29"/>
      <c r="M15" s="97"/>
      <c r="N15" s="29">
        <v>4</v>
      </c>
      <c r="O15" s="97">
        <f t="shared" ref="O15:O17" si="1">SUM(I15-$I$7)</f>
        <v>1.9212962962962959E-3</v>
      </c>
      <c r="P15" s="29"/>
      <c r="Q15" s="97"/>
      <c r="R15" s="29"/>
      <c r="S15" s="97"/>
      <c r="T15" s="29"/>
      <c r="U15" s="97"/>
      <c r="V15" s="29"/>
      <c r="W15" s="97"/>
      <c r="X15" s="29"/>
      <c r="Y15" s="97"/>
      <c r="Z15" s="29"/>
      <c r="AA15" s="97"/>
      <c r="AB15" s="29"/>
      <c r="AC15" s="97"/>
      <c r="AD15" s="29"/>
      <c r="AE15" s="97"/>
    </row>
    <row r="16" spans="1:31" ht="15" customHeight="1" x14ac:dyDescent="0.25">
      <c r="B16" s="20">
        <v>123</v>
      </c>
      <c r="C16" s="101" t="s">
        <v>185</v>
      </c>
      <c r="D16" s="20"/>
      <c r="E16" s="20" t="s">
        <v>25</v>
      </c>
      <c r="F16" s="20" t="s">
        <v>21</v>
      </c>
      <c r="G16" s="20" t="s">
        <v>27</v>
      </c>
      <c r="H16" s="21" t="s">
        <v>36</v>
      </c>
      <c r="I16" s="35">
        <v>2.388888888888889E-2</v>
      </c>
      <c r="J16" s="29">
        <v>10</v>
      </c>
      <c r="K16" s="97">
        <f t="shared" si="0"/>
        <v>2.1064814814814835E-3</v>
      </c>
      <c r="L16" s="29"/>
      <c r="M16" s="97"/>
      <c r="N16" s="29">
        <v>5</v>
      </c>
      <c r="O16" s="97">
        <f t="shared" si="1"/>
        <v>2.1064814814814835E-3</v>
      </c>
      <c r="P16" s="29"/>
      <c r="Q16" s="97"/>
      <c r="R16" s="29"/>
      <c r="S16" s="97"/>
      <c r="T16" s="29"/>
      <c r="U16" s="97"/>
      <c r="V16" s="29"/>
      <c r="W16" s="97"/>
      <c r="X16" s="29"/>
      <c r="Y16" s="97"/>
      <c r="Z16" s="29"/>
      <c r="AA16" s="97"/>
      <c r="AB16" s="29"/>
      <c r="AC16" s="97"/>
      <c r="AD16" s="29"/>
      <c r="AE16" s="97"/>
    </row>
    <row r="17" spans="2:31" ht="15" customHeight="1" x14ac:dyDescent="0.25">
      <c r="B17" s="20">
        <v>220</v>
      </c>
      <c r="C17" s="101" t="s">
        <v>269</v>
      </c>
      <c r="D17" s="20" t="s">
        <v>270</v>
      </c>
      <c r="E17" s="20" t="s">
        <v>25</v>
      </c>
      <c r="F17" s="20" t="s">
        <v>21</v>
      </c>
      <c r="G17" s="20" t="s">
        <v>27</v>
      </c>
      <c r="H17" s="21" t="s">
        <v>36</v>
      </c>
      <c r="I17" s="35">
        <v>2.4039351851851853E-2</v>
      </c>
      <c r="J17" s="29">
        <v>11</v>
      </c>
      <c r="K17" s="97">
        <f t="shared" si="0"/>
        <v>2.2569444444444468E-3</v>
      </c>
      <c r="L17" s="29"/>
      <c r="M17" s="97"/>
      <c r="N17" s="29">
        <v>6</v>
      </c>
      <c r="O17" s="97">
        <f t="shared" si="1"/>
        <v>2.2569444444444468E-3</v>
      </c>
      <c r="P17" s="29"/>
      <c r="Q17" s="97"/>
      <c r="R17" s="29"/>
      <c r="S17" s="97"/>
      <c r="T17" s="29"/>
      <c r="U17" s="97"/>
      <c r="V17" s="29"/>
      <c r="W17" s="97"/>
      <c r="X17" s="29"/>
      <c r="Y17" s="97"/>
      <c r="Z17" s="29"/>
      <c r="AA17" s="97"/>
      <c r="AB17" s="29"/>
      <c r="AC17" s="97"/>
      <c r="AD17" s="29"/>
      <c r="AE17" s="97"/>
    </row>
    <row r="18" spans="2:31" ht="15" customHeight="1" x14ac:dyDescent="0.25">
      <c r="B18" s="20">
        <v>105</v>
      </c>
      <c r="C18" s="101" t="s">
        <v>154</v>
      </c>
      <c r="D18" s="20" t="s">
        <v>400</v>
      </c>
      <c r="E18" s="20" t="s">
        <v>25</v>
      </c>
      <c r="F18" s="20" t="s">
        <v>21</v>
      </c>
      <c r="G18" s="20" t="s">
        <v>27</v>
      </c>
      <c r="H18" s="21" t="s">
        <v>35</v>
      </c>
      <c r="I18" s="35">
        <v>2.4398148148148145E-2</v>
      </c>
      <c r="J18" s="92">
        <v>12</v>
      </c>
      <c r="K18" s="97">
        <f t="shared" si="0"/>
        <v>2.6157407407407379E-3</v>
      </c>
      <c r="L18" s="29">
        <v>5</v>
      </c>
      <c r="M18" s="97">
        <f>SUM(I18-$I$8)</f>
        <v>2.361111111111109E-3</v>
      </c>
      <c r="N18" s="29"/>
      <c r="O18" s="97"/>
      <c r="P18" s="29"/>
      <c r="Q18" s="97"/>
      <c r="R18" s="29"/>
      <c r="S18" s="97"/>
      <c r="T18" s="29"/>
      <c r="U18" s="97"/>
      <c r="V18" s="29"/>
      <c r="W18" s="97"/>
      <c r="X18" s="29"/>
      <c r="Y18" s="97"/>
      <c r="Z18" s="29"/>
      <c r="AA18" s="97"/>
      <c r="AB18" s="29"/>
      <c r="AC18" s="97"/>
      <c r="AD18" s="29"/>
      <c r="AE18" s="97"/>
    </row>
    <row r="19" spans="2:31" ht="15" customHeight="1" x14ac:dyDescent="0.25">
      <c r="B19" s="20">
        <v>23</v>
      </c>
      <c r="C19" s="101" t="s">
        <v>111</v>
      </c>
      <c r="D19" s="20"/>
      <c r="E19" s="20" t="s">
        <v>25</v>
      </c>
      <c r="F19" s="20" t="s">
        <v>21</v>
      </c>
      <c r="G19" s="20" t="s">
        <v>27</v>
      </c>
      <c r="H19" s="21" t="s">
        <v>36</v>
      </c>
      <c r="I19" s="35">
        <v>2.4467592592592593E-2</v>
      </c>
      <c r="J19" s="29">
        <v>13</v>
      </c>
      <c r="K19" s="97">
        <f t="shared" si="0"/>
        <v>2.6851851851851863E-3</v>
      </c>
      <c r="L19" s="29"/>
      <c r="M19" s="97"/>
      <c r="N19" s="29">
        <v>7</v>
      </c>
      <c r="O19" s="97">
        <f>SUM(I19-$I$7)</f>
        <v>2.6851851851851863E-3</v>
      </c>
      <c r="P19" s="29"/>
      <c r="Q19" s="97"/>
      <c r="R19" s="29"/>
      <c r="S19" s="97"/>
      <c r="T19" s="29"/>
      <c r="U19" s="97"/>
      <c r="V19" s="29"/>
      <c r="W19" s="97"/>
      <c r="X19" s="29"/>
      <c r="Y19" s="97"/>
      <c r="Z19" s="29"/>
      <c r="AA19" s="97"/>
      <c r="AB19" s="29"/>
      <c r="AC19" s="97"/>
      <c r="AD19" s="29"/>
      <c r="AE19" s="97"/>
    </row>
    <row r="20" spans="2:31" ht="15" customHeight="1" x14ac:dyDescent="0.25">
      <c r="B20" s="20">
        <v>152</v>
      </c>
      <c r="C20" s="101" t="s">
        <v>268</v>
      </c>
      <c r="D20" s="20"/>
      <c r="E20" s="20" t="s">
        <v>25</v>
      </c>
      <c r="F20" s="20" t="s">
        <v>21</v>
      </c>
      <c r="G20" s="20" t="s">
        <v>27</v>
      </c>
      <c r="H20" s="21" t="s">
        <v>35</v>
      </c>
      <c r="I20" s="35">
        <v>2.4699074074074078E-2</v>
      </c>
      <c r="J20" s="29">
        <v>14</v>
      </c>
      <c r="K20" s="97">
        <f t="shared" si="0"/>
        <v>2.9166666666666716E-3</v>
      </c>
      <c r="L20" s="29">
        <v>6</v>
      </c>
      <c r="M20" s="97">
        <f>SUM(I20-$I$8)</f>
        <v>2.6620370370370426E-3</v>
      </c>
      <c r="N20" s="29"/>
      <c r="O20" s="97"/>
      <c r="P20" s="29"/>
      <c r="Q20" s="97"/>
      <c r="R20" s="29"/>
      <c r="S20" s="97"/>
      <c r="T20" s="29"/>
      <c r="U20" s="97"/>
      <c r="V20" s="29"/>
      <c r="W20" s="97"/>
      <c r="X20" s="29"/>
      <c r="Y20" s="97"/>
      <c r="Z20" s="29"/>
      <c r="AA20" s="97"/>
      <c r="AB20" s="29"/>
      <c r="AC20" s="97"/>
      <c r="AD20" s="29"/>
      <c r="AE20" s="97"/>
    </row>
    <row r="21" spans="2:31" ht="15" customHeight="1" x14ac:dyDescent="0.25">
      <c r="B21" s="20">
        <v>112</v>
      </c>
      <c r="C21" s="101" t="s">
        <v>178</v>
      </c>
      <c r="D21" s="20" t="s">
        <v>402</v>
      </c>
      <c r="E21" s="20" t="s">
        <v>25</v>
      </c>
      <c r="F21" s="20" t="s">
        <v>21</v>
      </c>
      <c r="G21" s="20" t="s">
        <v>27</v>
      </c>
      <c r="H21" s="21" t="s">
        <v>35</v>
      </c>
      <c r="I21" s="93">
        <v>2.4756944444444443E-2</v>
      </c>
      <c r="J21" s="29">
        <v>15</v>
      </c>
      <c r="K21" s="97">
        <f t="shared" si="0"/>
        <v>2.974537037037036E-3</v>
      </c>
      <c r="L21" s="29">
        <v>7</v>
      </c>
      <c r="M21" s="97">
        <f>SUM(I21-$I$8)</f>
        <v>2.719907407407407E-3</v>
      </c>
      <c r="N21" s="29"/>
      <c r="O21" s="97"/>
      <c r="P21" s="29"/>
      <c r="Q21" s="97"/>
      <c r="R21" s="29"/>
      <c r="S21" s="97"/>
      <c r="T21" s="29"/>
      <c r="U21" s="97"/>
      <c r="V21" s="29"/>
      <c r="W21" s="97"/>
      <c r="X21" s="29"/>
      <c r="Y21" s="97"/>
      <c r="Z21" s="29"/>
      <c r="AA21" s="97"/>
      <c r="AB21" s="29"/>
      <c r="AC21" s="97"/>
      <c r="AD21" s="29"/>
      <c r="AE21" s="97"/>
    </row>
    <row r="22" spans="2:31" ht="15" customHeight="1" x14ac:dyDescent="0.25">
      <c r="B22" s="20">
        <v>160</v>
      </c>
      <c r="C22" s="101" t="s">
        <v>190</v>
      </c>
      <c r="D22" s="20"/>
      <c r="E22" s="20" t="s">
        <v>25</v>
      </c>
      <c r="F22" s="20" t="s">
        <v>21</v>
      </c>
      <c r="G22" s="20" t="s">
        <v>27</v>
      </c>
      <c r="H22" s="21" t="s">
        <v>35</v>
      </c>
      <c r="I22" s="93">
        <v>2.4756944444444443E-2</v>
      </c>
      <c r="J22" s="29">
        <v>16</v>
      </c>
      <c r="K22" s="97">
        <f t="shared" si="0"/>
        <v>2.974537037037036E-3</v>
      </c>
      <c r="L22" s="29">
        <v>8</v>
      </c>
      <c r="M22" s="97">
        <f>SUM(I22-$I$8)</f>
        <v>2.719907407407407E-3</v>
      </c>
      <c r="N22" s="29"/>
      <c r="O22" s="97"/>
      <c r="P22" s="29"/>
      <c r="Q22" s="97"/>
      <c r="R22" s="29"/>
      <c r="S22" s="97"/>
      <c r="T22" s="29"/>
      <c r="U22" s="97"/>
      <c r="V22" s="29"/>
      <c r="W22" s="97"/>
      <c r="X22" s="29"/>
      <c r="Y22" s="97"/>
      <c r="Z22" s="29"/>
      <c r="AA22" s="97"/>
      <c r="AB22" s="29"/>
      <c r="AC22" s="97"/>
      <c r="AD22" s="29"/>
      <c r="AE22" s="97"/>
    </row>
    <row r="23" spans="2:31" ht="15" customHeight="1" x14ac:dyDescent="0.25">
      <c r="B23" s="20">
        <v>245</v>
      </c>
      <c r="C23" s="101" t="s">
        <v>201</v>
      </c>
      <c r="D23" s="20"/>
      <c r="E23" s="20" t="s">
        <v>25</v>
      </c>
      <c r="F23" s="20" t="s">
        <v>21</v>
      </c>
      <c r="G23" s="20" t="s">
        <v>27</v>
      </c>
      <c r="H23" s="21" t="s">
        <v>36</v>
      </c>
      <c r="I23" s="35">
        <v>2.476851851851852E-2</v>
      </c>
      <c r="J23" s="29">
        <v>17</v>
      </c>
      <c r="K23" s="97">
        <f t="shared" si="0"/>
        <v>2.986111111111113E-3</v>
      </c>
      <c r="L23" s="29"/>
      <c r="M23" s="97"/>
      <c r="N23" s="29">
        <v>8</v>
      </c>
      <c r="O23" s="97">
        <f>SUM(I23-$I$7)</f>
        <v>2.986111111111113E-3</v>
      </c>
      <c r="P23" s="29"/>
      <c r="Q23" s="97"/>
      <c r="R23" s="29"/>
      <c r="S23" s="97"/>
      <c r="T23" s="29"/>
      <c r="U23" s="97"/>
      <c r="V23" s="29"/>
      <c r="W23" s="97"/>
      <c r="X23" s="29"/>
      <c r="Y23" s="97"/>
      <c r="Z23" s="29"/>
      <c r="AA23" s="97"/>
      <c r="AB23" s="29"/>
      <c r="AC23" s="97"/>
      <c r="AD23" s="29"/>
      <c r="AE23" s="97"/>
    </row>
    <row r="24" spans="2:31" ht="15" customHeight="1" x14ac:dyDescent="0.25">
      <c r="B24" s="20">
        <v>109</v>
      </c>
      <c r="C24" s="101" t="s">
        <v>158</v>
      </c>
      <c r="D24" s="20" t="s">
        <v>401</v>
      </c>
      <c r="E24" s="20" t="s">
        <v>25</v>
      </c>
      <c r="F24" s="20" t="s">
        <v>21</v>
      </c>
      <c r="G24" s="20" t="s">
        <v>27</v>
      </c>
      <c r="H24" s="21" t="s">
        <v>38</v>
      </c>
      <c r="I24" s="93">
        <v>2.5162037037037038E-2</v>
      </c>
      <c r="J24" s="29">
        <v>18</v>
      </c>
      <c r="K24" s="97">
        <f t="shared" si="0"/>
        <v>3.3796296296296317E-3</v>
      </c>
      <c r="L24" s="29"/>
      <c r="M24" s="97"/>
      <c r="N24" s="29"/>
      <c r="O24" s="97"/>
      <c r="P24" s="29"/>
      <c r="Q24" s="97"/>
      <c r="R24" s="39">
        <v>1</v>
      </c>
      <c r="S24" s="97"/>
      <c r="T24" s="29"/>
      <c r="U24" s="97"/>
      <c r="V24" s="29"/>
      <c r="W24" s="97"/>
      <c r="X24" s="29"/>
      <c r="Y24" s="97"/>
      <c r="Z24" s="29"/>
      <c r="AA24" s="97"/>
      <c r="AB24" s="29"/>
      <c r="AC24" s="97"/>
      <c r="AD24" s="29"/>
      <c r="AE24" s="97"/>
    </row>
    <row r="25" spans="2:31" ht="15" customHeight="1" x14ac:dyDescent="0.25">
      <c r="B25" s="20">
        <v>230</v>
      </c>
      <c r="C25" s="101" t="s">
        <v>195</v>
      </c>
      <c r="D25" s="20"/>
      <c r="E25" s="20" t="s">
        <v>25</v>
      </c>
      <c r="F25" s="20" t="s">
        <v>21</v>
      </c>
      <c r="G25" s="20" t="s">
        <v>27</v>
      </c>
      <c r="H25" s="21" t="s">
        <v>36</v>
      </c>
      <c r="I25" s="93">
        <v>2.5162037037037038E-2</v>
      </c>
      <c r="J25" s="92">
        <v>19</v>
      </c>
      <c r="K25" s="97">
        <f t="shared" si="0"/>
        <v>3.3796296296296317E-3</v>
      </c>
      <c r="L25" s="29"/>
      <c r="M25" s="97"/>
      <c r="N25" s="29">
        <v>9</v>
      </c>
      <c r="O25" s="97">
        <f>SUM(I25-$I$7)</f>
        <v>3.3796296296296317E-3</v>
      </c>
      <c r="P25" s="29"/>
      <c r="Q25" s="97"/>
      <c r="R25" s="29"/>
      <c r="S25" s="97"/>
      <c r="T25" s="29"/>
      <c r="U25" s="97"/>
      <c r="V25" s="29"/>
      <c r="W25" s="97"/>
      <c r="X25" s="29"/>
      <c r="Y25" s="97"/>
      <c r="Z25" s="29"/>
      <c r="AA25" s="97"/>
      <c r="AB25" s="29"/>
      <c r="AC25" s="97"/>
      <c r="AD25" s="29"/>
      <c r="AE25" s="97"/>
    </row>
    <row r="26" spans="2:31" ht="15" customHeight="1" x14ac:dyDescent="0.25">
      <c r="B26" s="20">
        <v>125</v>
      </c>
      <c r="C26" s="101" t="s">
        <v>192</v>
      </c>
      <c r="D26" s="20"/>
      <c r="E26" s="20" t="s">
        <v>25</v>
      </c>
      <c r="F26" s="20" t="s">
        <v>21</v>
      </c>
      <c r="G26" s="20" t="s">
        <v>27</v>
      </c>
      <c r="H26" s="21" t="s">
        <v>37</v>
      </c>
      <c r="I26" s="35">
        <v>2.525462962962963E-2</v>
      </c>
      <c r="J26" s="29">
        <v>20</v>
      </c>
      <c r="K26" s="97">
        <f t="shared" si="0"/>
        <v>3.4722222222222238E-3</v>
      </c>
      <c r="L26" s="29"/>
      <c r="M26" s="97"/>
      <c r="N26" s="29"/>
      <c r="O26" s="97"/>
      <c r="P26" s="39">
        <v>1</v>
      </c>
      <c r="Q26" s="97"/>
      <c r="R26" s="29"/>
      <c r="S26" s="97"/>
      <c r="T26" s="29"/>
      <c r="U26" s="97"/>
      <c r="V26" s="29"/>
      <c r="W26" s="97"/>
      <c r="X26" s="29"/>
      <c r="Y26" s="97"/>
      <c r="Z26" s="29"/>
      <c r="AA26" s="97"/>
      <c r="AB26" s="29"/>
      <c r="AC26" s="97"/>
      <c r="AD26" s="29"/>
      <c r="AE26" s="97"/>
    </row>
    <row r="27" spans="2:31" ht="15" customHeight="1" x14ac:dyDescent="0.25">
      <c r="B27" s="20">
        <v>151</v>
      </c>
      <c r="C27" s="101" t="s">
        <v>265</v>
      </c>
      <c r="D27" s="20"/>
      <c r="E27" s="20" t="s">
        <v>25</v>
      </c>
      <c r="F27" s="20" t="s">
        <v>21</v>
      </c>
      <c r="G27" s="20" t="s">
        <v>27</v>
      </c>
      <c r="H27" s="21" t="s">
        <v>35</v>
      </c>
      <c r="I27" s="35">
        <v>2.5532407407407406E-2</v>
      </c>
      <c r="J27" s="29">
        <v>21</v>
      </c>
      <c r="K27" s="97">
        <f t="shared" si="0"/>
        <v>3.7499999999999999E-3</v>
      </c>
      <c r="L27" s="29">
        <v>9</v>
      </c>
      <c r="M27" s="97">
        <f>SUM(I27-$I$8)</f>
        <v>3.4953703703703709E-3</v>
      </c>
      <c r="N27" s="29"/>
      <c r="O27" s="97"/>
      <c r="P27" s="29"/>
      <c r="Q27" s="97"/>
      <c r="R27" s="29"/>
      <c r="S27" s="97"/>
      <c r="T27" s="29"/>
      <c r="U27" s="97"/>
      <c r="V27" s="29"/>
      <c r="W27" s="97"/>
      <c r="X27" s="29"/>
      <c r="Y27" s="97"/>
      <c r="Z27" s="29"/>
      <c r="AA27" s="97"/>
      <c r="AB27" s="29"/>
      <c r="AC27" s="97"/>
      <c r="AD27" s="29"/>
      <c r="AE27" s="97"/>
    </row>
    <row r="28" spans="2:31" ht="15" customHeight="1" x14ac:dyDescent="0.25">
      <c r="B28" s="20">
        <v>121</v>
      </c>
      <c r="C28" s="101" t="s">
        <v>180</v>
      </c>
      <c r="D28" s="20"/>
      <c r="E28" s="20" t="s">
        <v>25</v>
      </c>
      <c r="F28" s="20" t="s">
        <v>21</v>
      </c>
      <c r="G28" s="20" t="s">
        <v>27</v>
      </c>
      <c r="H28" s="21" t="s">
        <v>38</v>
      </c>
      <c r="I28" s="35">
        <v>2.56712962962963E-2</v>
      </c>
      <c r="J28" s="29">
        <v>22</v>
      </c>
      <c r="K28" s="97">
        <f t="shared" si="0"/>
        <v>3.8888888888888931E-3</v>
      </c>
      <c r="L28" s="29"/>
      <c r="M28" s="97"/>
      <c r="N28" s="29"/>
      <c r="O28" s="97"/>
      <c r="P28" s="29"/>
      <c r="Q28" s="97"/>
      <c r="R28" s="39">
        <v>2</v>
      </c>
      <c r="S28" s="97">
        <f>SUM(I28-$I$24)</f>
        <v>5.0925925925926138E-4</v>
      </c>
      <c r="T28" s="29"/>
      <c r="U28" s="97"/>
      <c r="V28" s="29"/>
      <c r="W28" s="97"/>
      <c r="X28" s="29"/>
      <c r="Y28" s="97"/>
      <c r="Z28" s="29"/>
      <c r="AA28" s="97"/>
      <c r="AB28" s="29"/>
      <c r="AC28" s="97"/>
      <c r="AD28" s="29"/>
      <c r="AE28" s="97"/>
    </row>
    <row r="29" spans="2:31" ht="15" customHeight="1" x14ac:dyDescent="0.25">
      <c r="B29" s="20">
        <v>110</v>
      </c>
      <c r="C29" s="101" t="s">
        <v>169</v>
      </c>
      <c r="D29" s="20"/>
      <c r="E29" s="20" t="s">
        <v>25</v>
      </c>
      <c r="F29" s="20" t="s">
        <v>21</v>
      </c>
      <c r="G29" s="20" t="s">
        <v>27</v>
      </c>
      <c r="H29" s="21" t="s">
        <v>35</v>
      </c>
      <c r="I29" s="35">
        <v>2.5729166666666664E-2</v>
      </c>
      <c r="J29" s="29">
        <v>23</v>
      </c>
      <c r="K29" s="97">
        <f t="shared" si="0"/>
        <v>3.9467592592592575E-3</v>
      </c>
      <c r="L29" s="29">
        <v>10</v>
      </c>
      <c r="M29" s="97">
        <f>SUM(I29-$I$8)</f>
        <v>3.6921296296296285E-3</v>
      </c>
      <c r="N29" s="29"/>
      <c r="O29" s="97"/>
      <c r="P29" s="29"/>
      <c r="Q29" s="97"/>
      <c r="R29" s="29"/>
      <c r="S29" s="97"/>
      <c r="T29" s="29"/>
      <c r="U29" s="97"/>
      <c r="V29" s="29"/>
      <c r="W29" s="97"/>
      <c r="X29" s="29"/>
      <c r="Y29" s="97"/>
      <c r="Z29" s="29"/>
      <c r="AA29" s="97"/>
      <c r="AB29" s="29"/>
      <c r="AC29" s="97"/>
      <c r="AD29" s="29"/>
      <c r="AE29" s="97"/>
    </row>
    <row r="30" spans="2:31" ht="15" customHeight="1" x14ac:dyDescent="0.25">
      <c r="B30" s="20">
        <v>149</v>
      </c>
      <c r="C30" s="101" t="s">
        <v>247</v>
      </c>
      <c r="D30" s="20"/>
      <c r="E30" s="20" t="s">
        <v>25</v>
      </c>
      <c r="F30" s="20" t="s">
        <v>21</v>
      </c>
      <c r="G30" s="20" t="s">
        <v>27</v>
      </c>
      <c r="H30" s="21" t="s">
        <v>35</v>
      </c>
      <c r="I30" s="35">
        <v>2.5787037037037039E-2</v>
      </c>
      <c r="J30" s="29">
        <v>24</v>
      </c>
      <c r="K30" s="97">
        <f t="shared" si="0"/>
        <v>4.0046296296296323E-3</v>
      </c>
      <c r="L30" s="29">
        <v>11</v>
      </c>
      <c r="M30" s="97">
        <f>SUM(I30-$I$8)</f>
        <v>3.7500000000000033E-3</v>
      </c>
      <c r="N30" s="29"/>
      <c r="O30" s="97"/>
      <c r="P30" s="29"/>
      <c r="Q30" s="97"/>
      <c r="R30" s="29"/>
      <c r="S30" s="97"/>
      <c r="T30" s="29"/>
      <c r="U30" s="97"/>
      <c r="V30" s="29"/>
      <c r="W30" s="97"/>
      <c r="X30" s="29"/>
      <c r="Y30" s="97"/>
      <c r="Z30" s="29"/>
      <c r="AA30" s="97"/>
      <c r="AB30" s="29"/>
      <c r="AC30" s="97"/>
      <c r="AD30" s="29"/>
      <c r="AE30" s="97"/>
    </row>
    <row r="31" spans="2:31" ht="15" customHeight="1" x14ac:dyDescent="0.25">
      <c r="B31" s="20">
        <v>138</v>
      </c>
      <c r="C31" s="101" t="s">
        <v>237</v>
      </c>
      <c r="D31" s="20" t="s">
        <v>238</v>
      </c>
      <c r="E31" s="20" t="s">
        <v>25</v>
      </c>
      <c r="F31" s="20" t="s">
        <v>21</v>
      </c>
      <c r="G31" s="20" t="s">
        <v>27</v>
      </c>
      <c r="H31" s="21" t="s">
        <v>36</v>
      </c>
      <c r="I31" s="35">
        <v>2.5810185185185183E-2</v>
      </c>
      <c r="J31" s="29">
        <v>25</v>
      </c>
      <c r="K31" s="97">
        <f t="shared" si="0"/>
        <v>4.027777777777776E-3</v>
      </c>
      <c r="L31" s="29"/>
      <c r="M31" s="97"/>
      <c r="N31" s="29">
        <v>10</v>
      </c>
      <c r="O31" s="97">
        <f>SUM(I31-$I$7)</f>
        <v>4.027777777777776E-3</v>
      </c>
      <c r="P31" s="29"/>
      <c r="Q31" s="97"/>
      <c r="R31" s="29"/>
      <c r="S31" s="97"/>
      <c r="T31" s="29"/>
      <c r="U31" s="97"/>
      <c r="V31" s="29"/>
      <c r="W31" s="97"/>
      <c r="X31" s="29"/>
      <c r="Y31" s="97"/>
      <c r="Z31" s="29"/>
      <c r="AA31" s="97"/>
      <c r="AB31" s="29"/>
      <c r="AC31" s="97"/>
      <c r="AD31" s="29"/>
      <c r="AE31" s="97"/>
    </row>
    <row r="32" spans="2:31" ht="15" customHeight="1" x14ac:dyDescent="0.25">
      <c r="B32" s="20">
        <v>142</v>
      </c>
      <c r="C32" s="101" t="s">
        <v>191</v>
      </c>
      <c r="D32" s="20"/>
      <c r="E32" s="20" t="s">
        <v>25</v>
      </c>
      <c r="F32" s="20" t="s">
        <v>21</v>
      </c>
      <c r="G32" s="20" t="s">
        <v>27</v>
      </c>
      <c r="H32" s="21" t="s">
        <v>35</v>
      </c>
      <c r="I32" s="35">
        <v>2.6122685185185183E-2</v>
      </c>
      <c r="J32" s="92">
        <v>26</v>
      </c>
      <c r="K32" s="97">
        <f t="shared" si="0"/>
        <v>4.3402777777777762E-3</v>
      </c>
      <c r="L32" s="29">
        <v>12</v>
      </c>
      <c r="M32" s="97">
        <f>SUM(I32-$I$8)</f>
        <v>4.0856481481481473E-3</v>
      </c>
      <c r="N32" s="29"/>
      <c r="O32" s="97"/>
      <c r="P32" s="29"/>
      <c r="Q32" s="97"/>
      <c r="R32" s="29"/>
      <c r="S32" s="97"/>
      <c r="T32" s="29"/>
      <c r="U32" s="97"/>
      <c r="V32" s="29"/>
      <c r="W32" s="97"/>
      <c r="X32" s="29"/>
      <c r="Y32" s="97"/>
      <c r="Z32" s="29"/>
      <c r="AA32" s="97"/>
      <c r="AB32" s="29"/>
      <c r="AC32" s="97"/>
      <c r="AD32" s="29"/>
      <c r="AE32" s="97"/>
    </row>
    <row r="33" spans="2:31" ht="15" customHeight="1" x14ac:dyDescent="0.25">
      <c r="B33" s="20">
        <v>128</v>
      </c>
      <c r="C33" s="101" t="s">
        <v>198</v>
      </c>
      <c r="D33" s="20"/>
      <c r="E33" s="20" t="s">
        <v>25</v>
      </c>
      <c r="F33" s="20" t="s">
        <v>21</v>
      </c>
      <c r="G33" s="20" t="s">
        <v>27</v>
      </c>
      <c r="H33" s="21" t="s">
        <v>35</v>
      </c>
      <c r="I33" s="35">
        <v>2.6238425925925925E-2</v>
      </c>
      <c r="J33" s="29">
        <v>27</v>
      </c>
      <c r="K33" s="97">
        <f t="shared" si="0"/>
        <v>4.4560185185185189E-3</v>
      </c>
      <c r="L33" s="29">
        <v>13</v>
      </c>
      <c r="M33" s="97">
        <f>SUM(I33-$I$8)</f>
        <v>4.2013888888888899E-3</v>
      </c>
      <c r="N33" s="29"/>
      <c r="O33" s="97"/>
      <c r="P33" s="29"/>
      <c r="Q33" s="97"/>
      <c r="R33" s="29"/>
      <c r="S33" s="97"/>
      <c r="T33" s="29"/>
      <c r="U33" s="97"/>
      <c r="V33" s="29"/>
      <c r="W33" s="97"/>
      <c r="X33" s="29"/>
      <c r="Y33" s="97"/>
      <c r="Z33" s="29"/>
      <c r="AA33" s="97"/>
      <c r="AB33" s="29"/>
      <c r="AC33" s="97"/>
      <c r="AD33" s="29"/>
      <c r="AE33" s="97"/>
    </row>
    <row r="34" spans="2:31" ht="15" customHeight="1" x14ac:dyDescent="0.25">
      <c r="B34" s="20">
        <v>137</v>
      </c>
      <c r="C34" s="101" t="s">
        <v>234</v>
      </c>
      <c r="D34" s="20" t="s">
        <v>235</v>
      </c>
      <c r="E34" s="20" t="s">
        <v>25</v>
      </c>
      <c r="F34" s="20" t="s">
        <v>21</v>
      </c>
      <c r="G34" s="20" t="s">
        <v>27</v>
      </c>
      <c r="H34" s="21" t="s">
        <v>35</v>
      </c>
      <c r="I34" s="35">
        <v>2.642361111111111E-2</v>
      </c>
      <c r="J34" s="29">
        <v>28</v>
      </c>
      <c r="K34" s="97">
        <f t="shared" si="0"/>
        <v>4.6412037037037029E-3</v>
      </c>
      <c r="L34" s="29">
        <v>14</v>
      </c>
      <c r="M34" s="97">
        <f>SUM(I34-$I$8)</f>
        <v>4.386574074074074E-3</v>
      </c>
      <c r="N34" s="29"/>
      <c r="O34" s="97"/>
      <c r="P34" s="29"/>
      <c r="Q34" s="97"/>
      <c r="R34" s="29"/>
      <c r="S34" s="97"/>
      <c r="T34" s="29"/>
      <c r="U34" s="97"/>
      <c r="V34" s="29"/>
      <c r="W34" s="97"/>
      <c r="X34" s="29"/>
      <c r="Y34" s="97"/>
      <c r="Z34" s="29"/>
      <c r="AA34" s="97"/>
      <c r="AB34" s="29"/>
      <c r="AC34" s="97"/>
      <c r="AD34" s="29"/>
      <c r="AE34" s="97"/>
    </row>
    <row r="35" spans="2:31" ht="15" customHeight="1" x14ac:dyDescent="0.25">
      <c r="B35" s="20">
        <v>63</v>
      </c>
      <c r="C35" s="101" t="s">
        <v>134</v>
      </c>
      <c r="D35" s="20" t="s">
        <v>135</v>
      </c>
      <c r="E35" s="20" t="s">
        <v>25</v>
      </c>
      <c r="F35" s="20" t="s">
        <v>21</v>
      </c>
      <c r="G35" s="20" t="s">
        <v>27</v>
      </c>
      <c r="H35" s="21" t="s">
        <v>35</v>
      </c>
      <c r="I35" s="35">
        <v>2.6516203703703698E-2</v>
      </c>
      <c r="J35" s="29">
        <v>29</v>
      </c>
      <c r="K35" s="97">
        <f t="shared" si="0"/>
        <v>4.7337962962962915E-3</v>
      </c>
      <c r="L35" s="29">
        <v>15</v>
      </c>
      <c r="M35" s="97">
        <f>SUM(I35-$I$8)</f>
        <v>4.4791666666666625E-3</v>
      </c>
      <c r="N35" s="29"/>
      <c r="O35" s="97"/>
      <c r="P35" s="29"/>
      <c r="Q35" s="97"/>
      <c r="R35" s="29"/>
      <c r="S35" s="97"/>
      <c r="T35" s="29"/>
      <c r="U35" s="97"/>
      <c r="V35" s="29"/>
      <c r="W35" s="97"/>
      <c r="X35" s="29"/>
      <c r="Y35" s="97"/>
      <c r="Z35" s="29"/>
      <c r="AA35" s="97"/>
      <c r="AB35" s="29"/>
      <c r="AC35" s="97"/>
      <c r="AD35" s="29"/>
      <c r="AE35" s="97"/>
    </row>
    <row r="36" spans="2:31" ht="15" customHeight="1" x14ac:dyDescent="0.25">
      <c r="B36" s="20">
        <v>18</v>
      </c>
      <c r="C36" s="101" t="s">
        <v>280</v>
      </c>
      <c r="D36" s="20"/>
      <c r="E36" s="20" t="s">
        <v>25</v>
      </c>
      <c r="F36" s="20" t="s">
        <v>21</v>
      </c>
      <c r="G36" s="20" t="s">
        <v>27</v>
      </c>
      <c r="H36" s="21" t="s">
        <v>36</v>
      </c>
      <c r="I36" s="35">
        <v>2.6631944444444444E-2</v>
      </c>
      <c r="J36" s="29">
        <v>30</v>
      </c>
      <c r="K36" s="97">
        <f t="shared" si="0"/>
        <v>4.8495370370370376E-3</v>
      </c>
      <c r="L36" s="29"/>
      <c r="M36" s="97"/>
      <c r="N36" s="29">
        <v>11</v>
      </c>
      <c r="O36" s="97">
        <f t="shared" ref="O36:O37" si="2">SUM(I36-$I$7)</f>
        <v>4.8495370370370376E-3</v>
      </c>
      <c r="P36" s="29"/>
      <c r="Q36" s="97"/>
      <c r="R36" s="29"/>
      <c r="S36" s="97"/>
      <c r="T36" s="29"/>
      <c r="U36" s="97"/>
      <c r="V36" s="29"/>
      <c r="W36" s="97"/>
      <c r="X36" s="29"/>
      <c r="Y36" s="97"/>
      <c r="Z36" s="29"/>
      <c r="AA36" s="97"/>
      <c r="AB36" s="29"/>
      <c r="AC36" s="97"/>
      <c r="AD36" s="29"/>
      <c r="AE36" s="97"/>
    </row>
    <row r="37" spans="2:31" ht="15" customHeight="1" x14ac:dyDescent="0.25">
      <c r="B37" s="20">
        <v>129</v>
      </c>
      <c r="C37" s="101" t="s">
        <v>204</v>
      </c>
      <c r="D37" s="20"/>
      <c r="E37" s="20" t="s">
        <v>25</v>
      </c>
      <c r="F37" s="20" t="s">
        <v>21</v>
      </c>
      <c r="G37" s="20" t="s">
        <v>27</v>
      </c>
      <c r="H37" s="21" t="s">
        <v>36</v>
      </c>
      <c r="I37" s="35">
        <v>2.6666666666666668E-2</v>
      </c>
      <c r="J37" s="29">
        <v>31</v>
      </c>
      <c r="K37" s="97">
        <f t="shared" si="0"/>
        <v>4.8842592592592618E-3</v>
      </c>
      <c r="L37" s="29"/>
      <c r="M37" s="97"/>
      <c r="N37" s="29">
        <v>12</v>
      </c>
      <c r="O37" s="97">
        <f t="shared" si="2"/>
        <v>4.8842592592592618E-3</v>
      </c>
      <c r="P37" s="29"/>
      <c r="Q37" s="97"/>
      <c r="R37" s="29"/>
      <c r="S37" s="97"/>
      <c r="T37" s="29"/>
      <c r="U37" s="97"/>
      <c r="V37" s="29"/>
      <c r="W37" s="97"/>
      <c r="X37" s="29"/>
      <c r="Y37" s="97"/>
      <c r="Z37" s="29"/>
      <c r="AA37" s="97"/>
      <c r="AB37" s="29"/>
      <c r="AC37" s="97"/>
      <c r="AD37" s="29"/>
      <c r="AE37" s="97"/>
    </row>
    <row r="38" spans="2:31" ht="15" customHeight="1" x14ac:dyDescent="0.25">
      <c r="B38" s="20">
        <v>197</v>
      </c>
      <c r="C38" s="101" t="s">
        <v>165</v>
      </c>
      <c r="D38" s="20"/>
      <c r="E38" s="20" t="s">
        <v>25</v>
      </c>
      <c r="F38" s="20" t="s">
        <v>21</v>
      </c>
      <c r="G38" s="20" t="s">
        <v>27</v>
      </c>
      <c r="H38" s="21" t="s">
        <v>37</v>
      </c>
      <c r="I38" s="35">
        <v>2.6782407407407408E-2</v>
      </c>
      <c r="J38" s="29">
        <v>32</v>
      </c>
      <c r="K38" s="97">
        <f t="shared" si="0"/>
        <v>5.000000000000001E-3</v>
      </c>
      <c r="L38" s="29"/>
      <c r="M38" s="97"/>
      <c r="N38" s="29"/>
      <c r="O38" s="97"/>
      <c r="P38" s="39">
        <v>2</v>
      </c>
      <c r="Q38" s="97">
        <f>SUM(I38-$I$26)</f>
        <v>1.5277777777777772E-3</v>
      </c>
      <c r="R38" s="29"/>
      <c r="S38" s="97"/>
      <c r="T38" s="29"/>
      <c r="U38" s="97"/>
      <c r="V38" s="29"/>
      <c r="W38" s="97"/>
      <c r="X38" s="29"/>
      <c r="Y38" s="97"/>
      <c r="Z38" s="29"/>
      <c r="AA38" s="97"/>
      <c r="AB38" s="29"/>
      <c r="AC38" s="97"/>
      <c r="AD38" s="29"/>
      <c r="AE38" s="97"/>
    </row>
    <row r="39" spans="2:31" ht="15" customHeight="1" x14ac:dyDescent="0.25">
      <c r="B39" s="20">
        <v>77</v>
      </c>
      <c r="C39" s="101" t="s">
        <v>182</v>
      </c>
      <c r="D39" s="20" t="s">
        <v>183</v>
      </c>
      <c r="E39" s="20" t="s">
        <v>25</v>
      </c>
      <c r="F39" s="20" t="s">
        <v>21</v>
      </c>
      <c r="G39" s="20" t="s">
        <v>27</v>
      </c>
      <c r="H39" s="21" t="s">
        <v>36</v>
      </c>
      <c r="I39" s="35">
        <v>2.6979166666666669E-2</v>
      </c>
      <c r="J39" s="92">
        <v>33</v>
      </c>
      <c r="K39" s="97">
        <f t="shared" si="0"/>
        <v>5.1967592592592621E-3</v>
      </c>
      <c r="L39" s="29"/>
      <c r="M39" s="97"/>
      <c r="N39" s="29">
        <v>13</v>
      </c>
      <c r="O39" s="97">
        <f>SUM(I39-$I$7)</f>
        <v>5.1967592592592621E-3</v>
      </c>
      <c r="P39" s="29"/>
      <c r="Q39" s="97"/>
      <c r="R39" s="29"/>
      <c r="S39" s="97"/>
      <c r="T39" s="29"/>
      <c r="U39" s="97"/>
      <c r="V39" s="29"/>
      <c r="W39" s="97"/>
      <c r="X39" s="29"/>
      <c r="Y39" s="97"/>
      <c r="Z39" s="29"/>
      <c r="AA39" s="97"/>
      <c r="AB39" s="29"/>
      <c r="AC39" s="97"/>
      <c r="AD39" s="29"/>
      <c r="AE39" s="97"/>
    </row>
    <row r="40" spans="2:31" ht="15" customHeight="1" x14ac:dyDescent="0.25">
      <c r="B40" s="20">
        <v>90</v>
      </c>
      <c r="C40" s="101" t="s">
        <v>144</v>
      </c>
      <c r="D40" s="20"/>
      <c r="E40" s="20" t="s">
        <v>25</v>
      </c>
      <c r="F40" s="20" t="s">
        <v>21</v>
      </c>
      <c r="G40" s="20" t="s">
        <v>27</v>
      </c>
      <c r="H40" s="21" t="s">
        <v>35</v>
      </c>
      <c r="I40" s="35">
        <v>2.7025462962962959E-2</v>
      </c>
      <c r="J40" s="29">
        <v>34</v>
      </c>
      <c r="K40" s="97">
        <f t="shared" ref="K40:K71" si="3">SUM(I40-$I$7)</f>
        <v>5.2430555555555529E-3</v>
      </c>
      <c r="L40" s="29">
        <v>16</v>
      </c>
      <c r="M40" s="97">
        <f>SUM(I40-$I$8)</f>
        <v>4.9884259259259239E-3</v>
      </c>
      <c r="N40" s="29"/>
      <c r="O40" s="97"/>
      <c r="P40" s="29"/>
      <c r="Q40" s="97"/>
      <c r="R40" s="29"/>
      <c r="S40" s="97"/>
      <c r="T40" s="29"/>
      <c r="U40" s="97"/>
      <c r="V40" s="29"/>
      <c r="W40" s="97"/>
      <c r="X40" s="29"/>
      <c r="Y40" s="97"/>
      <c r="Z40" s="29"/>
      <c r="AA40" s="97"/>
      <c r="AB40" s="29"/>
      <c r="AC40" s="97"/>
      <c r="AD40" s="29"/>
      <c r="AE40" s="97"/>
    </row>
    <row r="41" spans="2:31" ht="15" customHeight="1" x14ac:dyDescent="0.25">
      <c r="B41" s="20">
        <v>122</v>
      </c>
      <c r="C41" s="101" t="s">
        <v>283</v>
      </c>
      <c r="D41" s="20"/>
      <c r="E41" s="20" t="s">
        <v>25</v>
      </c>
      <c r="F41" s="20" t="s">
        <v>21</v>
      </c>
      <c r="G41" s="20" t="s">
        <v>27</v>
      </c>
      <c r="H41" s="21" t="s">
        <v>38</v>
      </c>
      <c r="I41" s="35">
        <v>2.7268518518518515E-2</v>
      </c>
      <c r="J41" s="29">
        <v>35</v>
      </c>
      <c r="K41" s="97">
        <f t="shared" si="3"/>
        <v>5.4861111111111083E-3</v>
      </c>
      <c r="L41" s="29"/>
      <c r="M41" s="97"/>
      <c r="N41" s="29"/>
      <c r="O41" s="97"/>
      <c r="P41" s="29"/>
      <c r="Q41" s="97"/>
      <c r="R41" s="39">
        <v>3</v>
      </c>
      <c r="S41" s="97">
        <f>SUM(I41-$I$24)</f>
        <v>2.1064814814814765E-3</v>
      </c>
      <c r="T41" s="29"/>
      <c r="U41" s="97"/>
      <c r="V41" s="29"/>
      <c r="W41" s="97"/>
      <c r="X41" s="29"/>
      <c r="Y41" s="97"/>
      <c r="Z41" s="29"/>
      <c r="AA41" s="97"/>
      <c r="AB41" s="29"/>
      <c r="AC41" s="97"/>
      <c r="AD41" s="29"/>
      <c r="AE41" s="97"/>
    </row>
    <row r="42" spans="2:31" ht="15" customHeight="1" x14ac:dyDescent="0.25">
      <c r="B42" s="20">
        <v>153</v>
      </c>
      <c r="C42" s="101" t="s">
        <v>272</v>
      </c>
      <c r="D42" s="20" t="s">
        <v>275</v>
      </c>
      <c r="E42" s="20" t="s">
        <v>25</v>
      </c>
      <c r="F42" s="20" t="s">
        <v>21</v>
      </c>
      <c r="G42" s="20" t="s">
        <v>27</v>
      </c>
      <c r="H42" s="21" t="s">
        <v>37</v>
      </c>
      <c r="I42" s="35">
        <v>2.7337962962962963E-2</v>
      </c>
      <c r="J42" s="29">
        <v>36</v>
      </c>
      <c r="K42" s="97">
        <f t="shared" si="3"/>
        <v>5.5555555555555566E-3</v>
      </c>
      <c r="L42" s="29"/>
      <c r="M42" s="97"/>
      <c r="N42" s="29"/>
      <c r="O42" s="97"/>
      <c r="P42" s="39">
        <v>3</v>
      </c>
      <c r="Q42" s="97">
        <f>SUM(I42-$I$26)</f>
        <v>2.0833333333333329E-3</v>
      </c>
      <c r="R42" s="29"/>
      <c r="S42" s="97"/>
      <c r="T42" s="29"/>
      <c r="U42" s="97"/>
      <c r="V42" s="29"/>
      <c r="W42" s="97"/>
      <c r="X42" s="29"/>
      <c r="Y42" s="97"/>
      <c r="Z42" s="29"/>
      <c r="AA42" s="97"/>
      <c r="AB42" s="29"/>
      <c r="AC42" s="97"/>
      <c r="AD42" s="29"/>
      <c r="AE42" s="97"/>
    </row>
    <row r="43" spans="2:31" ht="15" customHeight="1" x14ac:dyDescent="0.25">
      <c r="B43" s="20">
        <v>198</v>
      </c>
      <c r="C43" s="101" t="s">
        <v>166</v>
      </c>
      <c r="D43" s="20"/>
      <c r="E43" s="20" t="s">
        <v>25</v>
      </c>
      <c r="F43" s="20" t="s">
        <v>21</v>
      </c>
      <c r="G43" s="20" t="s">
        <v>27</v>
      </c>
      <c r="H43" s="21" t="s">
        <v>38</v>
      </c>
      <c r="I43" s="35">
        <v>2.7418981481481485E-2</v>
      </c>
      <c r="J43" s="29">
        <v>37</v>
      </c>
      <c r="K43" s="97">
        <f t="shared" si="3"/>
        <v>5.6365740740740786E-3</v>
      </c>
      <c r="L43" s="29"/>
      <c r="M43" s="97"/>
      <c r="N43" s="29"/>
      <c r="O43" s="97"/>
      <c r="P43" s="29"/>
      <c r="Q43" s="97"/>
      <c r="R43" s="29">
        <v>4</v>
      </c>
      <c r="S43" s="97">
        <f>SUM(I43-$I$24)</f>
        <v>2.2569444444444468E-3</v>
      </c>
      <c r="T43" s="29"/>
      <c r="U43" s="97"/>
      <c r="V43" s="29"/>
      <c r="W43" s="97"/>
      <c r="X43" s="29"/>
      <c r="Y43" s="97"/>
      <c r="Z43" s="29"/>
      <c r="AA43" s="97"/>
      <c r="AB43" s="29"/>
      <c r="AC43" s="97"/>
      <c r="AD43" s="29"/>
      <c r="AE43" s="97"/>
    </row>
    <row r="44" spans="2:31" ht="15" customHeight="1" x14ac:dyDescent="0.25">
      <c r="B44" s="20">
        <v>252</v>
      </c>
      <c r="C44" s="101" t="s">
        <v>210</v>
      </c>
      <c r="D44" s="20" t="s">
        <v>211</v>
      </c>
      <c r="E44" s="20" t="s">
        <v>25</v>
      </c>
      <c r="F44" s="20" t="s">
        <v>21</v>
      </c>
      <c r="G44" s="20" t="s">
        <v>27</v>
      </c>
      <c r="H44" s="21" t="s">
        <v>35</v>
      </c>
      <c r="I44" s="35">
        <v>2.7546296296296294E-2</v>
      </c>
      <c r="J44" s="29">
        <v>38</v>
      </c>
      <c r="K44" s="97">
        <f t="shared" si="3"/>
        <v>5.7638888888888878E-3</v>
      </c>
      <c r="L44" s="29">
        <v>17</v>
      </c>
      <c r="M44" s="97">
        <f>SUM(I44-$I$8)</f>
        <v>5.5092592592592589E-3</v>
      </c>
      <c r="N44" s="29"/>
      <c r="O44" s="97"/>
      <c r="P44" s="29"/>
      <c r="Q44" s="97"/>
      <c r="R44" s="29"/>
      <c r="S44" s="97"/>
      <c r="T44" s="29"/>
      <c r="U44" s="97"/>
      <c r="V44" s="29"/>
      <c r="W44" s="97"/>
      <c r="X44" s="29"/>
      <c r="Y44" s="97"/>
      <c r="Z44" s="29"/>
      <c r="AA44" s="97"/>
      <c r="AB44" s="29"/>
      <c r="AC44" s="97"/>
      <c r="AD44" s="29"/>
      <c r="AE44" s="97"/>
    </row>
    <row r="45" spans="2:31" ht="15" customHeight="1" x14ac:dyDescent="0.25">
      <c r="B45" s="20">
        <v>256</v>
      </c>
      <c r="C45" s="101" t="s">
        <v>229</v>
      </c>
      <c r="D45" s="20" t="s">
        <v>197</v>
      </c>
      <c r="E45" s="20" t="s">
        <v>25</v>
      </c>
      <c r="F45" s="20" t="s">
        <v>21</v>
      </c>
      <c r="G45" s="20" t="s">
        <v>27</v>
      </c>
      <c r="H45" s="21" t="s">
        <v>36</v>
      </c>
      <c r="I45" s="35">
        <v>2.763888888888889E-2</v>
      </c>
      <c r="J45" s="29">
        <v>39</v>
      </c>
      <c r="K45" s="97">
        <f t="shared" si="3"/>
        <v>5.8564814814814833E-3</v>
      </c>
      <c r="L45" s="29"/>
      <c r="M45" s="97"/>
      <c r="N45" s="29">
        <v>14</v>
      </c>
      <c r="O45" s="97">
        <f>SUM(I45-$I$7)</f>
        <v>5.8564814814814833E-3</v>
      </c>
      <c r="P45" s="29"/>
      <c r="Q45" s="97"/>
      <c r="R45" s="29"/>
      <c r="S45" s="97"/>
      <c r="T45" s="29"/>
      <c r="U45" s="97"/>
      <c r="V45" s="29"/>
      <c r="W45" s="97"/>
      <c r="X45" s="29"/>
      <c r="Y45" s="97"/>
      <c r="Z45" s="29"/>
      <c r="AA45" s="97"/>
      <c r="AB45" s="29"/>
      <c r="AC45" s="97"/>
      <c r="AD45" s="29"/>
      <c r="AE45" s="97"/>
    </row>
    <row r="46" spans="2:31" ht="15" customHeight="1" x14ac:dyDescent="0.25">
      <c r="B46" s="20">
        <v>80</v>
      </c>
      <c r="C46" s="101" t="s">
        <v>142</v>
      </c>
      <c r="D46" s="20" t="s">
        <v>143</v>
      </c>
      <c r="E46" s="20" t="s">
        <v>25</v>
      </c>
      <c r="F46" s="20" t="s">
        <v>21</v>
      </c>
      <c r="G46" s="20" t="s">
        <v>27</v>
      </c>
      <c r="H46" s="21" t="s">
        <v>35</v>
      </c>
      <c r="I46" s="35">
        <v>2.7743055555555559E-2</v>
      </c>
      <c r="J46" s="92">
        <v>40</v>
      </c>
      <c r="K46" s="97">
        <f t="shared" si="3"/>
        <v>5.9606481481481524E-3</v>
      </c>
      <c r="L46" s="29">
        <v>18</v>
      </c>
      <c r="M46" s="97">
        <f>SUM(I46-$I$8)</f>
        <v>5.7060185185185235E-3</v>
      </c>
      <c r="N46" s="29"/>
      <c r="O46" s="97"/>
      <c r="P46" s="29"/>
      <c r="Q46" s="97"/>
      <c r="R46" s="29"/>
      <c r="S46" s="97"/>
      <c r="T46" s="29"/>
      <c r="U46" s="97"/>
      <c r="V46" s="29"/>
      <c r="W46" s="97"/>
      <c r="X46" s="29"/>
      <c r="Y46" s="97"/>
      <c r="Z46" s="29"/>
      <c r="AA46" s="97"/>
      <c r="AB46" s="29"/>
      <c r="AC46" s="97"/>
      <c r="AD46" s="29"/>
      <c r="AE46" s="97"/>
    </row>
    <row r="47" spans="2:31" ht="15" customHeight="1" x14ac:dyDescent="0.25">
      <c r="B47" s="20">
        <v>241</v>
      </c>
      <c r="C47" s="101" t="s">
        <v>199</v>
      </c>
      <c r="D47" s="20" t="s">
        <v>200</v>
      </c>
      <c r="E47" s="20" t="s">
        <v>25</v>
      </c>
      <c r="F47" s="20" t="s">
        <v>22</v>
      </c>
      <c r="G47" s="20" t="s">
        <v>27</v>
      </c>
      <c r="H47" s="21" t="s">
        <v>130</v>
      </c>
      <c r="I47" s="35">
        <v>2.7777777777777776E-2</v>
      </c>
      <c r="J47" s="29">
        <v>41</v>
      </c>
      <c r="K47" s="97">
        <f t="shared" si="3"/>
        <v>5.9953703703703697E-3</v>
      </c>
      <c r="L47" s="29"/>
      <c r="M47" s="97"/>
      <c r="N47" s="29"/>
      <c r="O47" s="97"/>
      <c r="P47" s="29"/>
      <c r="Q47" s="97"/>
      <c r="R47" s="29"/>
      <c r="S47" s="97"/>
      <c r="T47" s="39">
        <v>2</v>
      </c>
      <c r="U47" s="97">
        <f>SUM(I47-$I$14)</f>
        <v>4.0972222222222208E-3</v>
      </c>
      <c r="V47" s="29"/>
      <c r="W47" s="97"/>
      <c r="X47" s="29"/>
      <c r="Y47" s="97"/>
      <c r="Z47" s="29"/>
      <c r="AA47" s="97"/>
      <c r="AB47" s="29"/>
      <c r="AC47" s="97"/>
      <c r="AD47" s="29"/>
      <c r="AE47" s="97"/>
    </row>
    <row r="48" spans="2:31" ht="15" customHeight="1" x14ac:dyDescent="0.25">
      <c r="B48" s="20">
        <v>130</v>
      </c>
      <c r="C48" s="101" t="s">
        <v>208</v>
      </c>
      <c r="D48" s="20"/>
      <c r="E48" s="20" t="s">
        <v>25</v>
      </c>
      <c r="F48" s="20" t="s">
        <v>21</v>
      </c>
      <c r="G48" s="20" t="s">
        <v>27</v>
      </c>
      <c r="H48" s="21" t="s">
        <v>38</v>
      </c>
      <c r="I48" s="35">
        <v>2.7800925925925923E-2</v>
      </c>
      <c r="J48" s="29">
        <v>42</v>
      </c>
      <c r="K48" s="97">
        <f t="shared" si="3"/>
        <v>6.0185185185185168E-3</v>
      </c>
      <c r="L48" s="29"/>
      <c r="M48" s="97"/>
      <c r="N48" s="29"/>
      <c r="O48" s="97"/>
      <c r="P48" s="29"/>
      <c r="Q48" s="97"/>
      <c r="R48" s="29">
        <v>5</v>
      </c>
      <c r="S48" s="97">
        <f t="shared" ref="S48:S49" si="4">SUM(I48-$I$24)</f>
        <v>2.6388888888888851E-3</v>
      </c>
      <c r="T48" s="29"/>
      <c r="U48" s="97"/>
      <c r="V48" s="29"/>
      <c r="W48" s="97"/>
      <c r="X48" s="29"/>
      <c r="Y48" s="97"/>
      <c r="Z48" s="29"/>
      <c r="AA48" s="97"/>
      <c r="AB48" s="29"/>
      <c r="AC48" s="97"/>
      <c r="AD48" s="29"/>
      <c r="AE48" s="97"/>
    </row>
    <row r="49" spans="2:31" ht="15" customHeight="1" x14ac:dyDescent="0.25">
      <c r="B49" s="20">
        <v>238</v>
      </c>
      <c r="C49" s="101" t="s">
        <v>266</v>
      </c>
      <c r="D49" s="20" t="s">
        <v>267</v>
      </c>
      <c r="E49" s="20" t="s">
        <v>25</v>
      </c>
      <c r="F49" s="20" t="s">
        <v>21</v>
      </c>
      <c r="G49" s="20" t="s">
        <v>27</v>
      </c>
      <c r="H49" s="21" t="s">
        <v>38</v>
      </c>
      <c r="I49" s="35">
        <v>2.7974537037037034E-2</v>
      </c>
      <c r="J49" s="29">
        <v>43</v>
      </c>
      <c r="K49" s="97">
        <f t="shared" si="3"/>
        <v>6.1921296296296273E-3</v>
      </c>
      <c r="L49" s="29"/>
      <c r="M49" s="97"/>
      <c r="N49" s="29"/>
      <c r="O49" s="97"/>
      <c r="P49" s="29"/>
      <c r="Q49" s="97"/>
      <c r="R49" s="29">
        <v>6</v>
      </c>
      <c r="S49" s="97">
        <f t="shared" si="4"/>
        <v>2.8124999999999956E-3</v>
      </c>
      <c r="T49" s="29"/>
      <c r="U49" s="97"/>
      <c r="V49" s="29"/>
      <c r="W49" s="97"/>
      <c r="X49" s="29"/>
      <c r="Y49" s="97"/>
      <c r="Z49" s="29"/>
      <c r="AA49" s="97"/>
      <c r="AB49" s="29"/>
      <c r="AC49" s="97"/>
      <c r="AD49" s="29"/>
      <c r="AE49" s="97"/>
    </row>
    <row r="50" spans="2:31" ht="15" customHeight="1" x14ac:dyDescent="0.25">
      <c r="B50" s="20">
        <v>200</v>
      </c>
      <c r="C50" s="101" t="s">
        <v>168</v>
      </c>
      <c r="D50" s="20"/>
      <c r="E50" s="20" t="s">
        <v>25</v>
      </c>
      <c r="F50" s="20" t="s">
        <v>21</v>
      </c>
      <c r="G50" s="20" t="s">
        <v>27</v>
      </c>
      <c r="H50" s="21" t="s">
        <v>37</v>
      </c>
      <c r="I50" s="35">
        <v>2.8171296296296302E-2</v>
      </c>
      <c r="J50" s="29">
        <v>44</v>
      </c>
      <c r="K50" s="97">
        <f t="shared" si="3"/>
        <v>6.3888888888888953E-3</v>
      </c>
      <c r="L50" s="29"/>
      <c r="M50" s="97"/>
      <c r="N50" s="29"/>
      <c r="O50" s="97"/>
      <c r="P50" s="29">
        <v>4</v>
      </c>
      <c r="Q50" s="97">
        <f>SUM(I50-$I$26)</f>
        <v>2.9166666666666716E-3</v>
      </c>
      <c r="R50" s="29"/>
      <c r="S50" s="97"/>
      <c r="T50" s="29"/>
      <c r="U50" s="97"/>
      <c r="V50" s="29"/>
      <c r="W50" s="97"/>
      <c r="X50" s="29"/>
      <c r="Y50" s="97"/>
      <c r="Z50" s="29"/>
      <c r="AA50" s="97"/>
      <c r="AB50" s="29"/>
      <c r="AC50" s="97"/>
      <c r="AD50" s="29"/>
      <c r="AE50" s="97"/>
    </row>
    <row r="51" spans="2:31" ht="15" customHeight="1" x14ac:dyDescent="0.25">
      <c r="B51" s="20">
        <v>246</v>
      </c>
      <c r="C51" s="101" t="s">
        <v>284</v>
      </c>
      <c r="D51" s="20" t="s">
        <v>205</v>
      </c>
      <c r="E51" s="20" t="s">
        <v>25</v>
      </c>
      <c r="F51" s="20" t="s">
        <v>22</v>
      </c>
      <c r="G51" s="20" t="s">
        <v>27</v>
      </c>
      <c r="H51" s="21" t="s">
        <v>110</v>
      </c>
      <c r="I51" s="35">
        <v>2.8182870370370372E-2</v>
      </c>
      <c r="J51" s="29">
        <v>45</v>
      </c>
      <c r="K51" s="97">
        <f t="shared" si="3"/>
        <v>6.4004629629629654E-3</v>
      </c>
      <c r="L51" s="29"/>
      <c r="M51" s="97"/>
      <c r="N51" s="29"/>
      <c r="O51" s="97"/>
      <c r="P51" s="29"/>
      <c r="Q51" s="97"/>
      <c r="R51" s="29"/>
      <c r="S51" s="97"/>
      <c r="T51" s="29"/>
      <c r="U51" s="97"/>
      <c r="V51" s="39">
        <v>1</v>
      </c>
      <c r="W51" s="97"/>
      <c r="X51" s="29"/>
      <c r="Y51" s="97"/>
      <c r="Z51" s="29"/>
      <c r="AA51" s="97"/>
      <c r="AB51" s="29"/>
      <c r="AC51" s="97"/>
      <c r="AD51" s="29"/>
      <c r="AE51" s="97"/>
    </row>
    <row r="52" spans="2:31" ht="15" customHeight="1" x14ac:dyDescent="0.25">
      <c r="B52" s="20">
        <v>30</v>
      </c>
      <c r="C52" s="101" t="s">
        <v>113</v>
      </c>
      <c r="D52" s="20" t="s">
        <v>114</v>
      </c>
      <c r="E52" s="20" t="s">
        <v>25</v>
      </c>
      <c r="F52" s="20" t="s">
        <v>21</v>
      </c>
      <c r="G52" s="20" t="s">
        <v>27</v>
      </c>
      <c r="H52" s="21" t="s">
        <v>36</v>
      </c>
      <c r="I52" s="35">
        <v>2.8576388888888887E-2</v>
      </c>
      <c r="J52" s="29">
        <v>46</v>
      </c>
      <c r="K52" s="97">
        <f t="shared" si="3"/>
        <v>6.7939814814814807E-3</v>
      </c>
      <c r="L52" s="29"/>
      <c r="M52" s="97"/>
      <c r="N52" s="29">
        <v>15</v>
      </c>
      <c r="O52" s="97">
        <f>SUM(I52-$I$7)</f>
        <v>6.7939814814814807E-3</v>
      </c>
      <c r="P52" s="29"/>
      <c r="Q52" s="97"/>
      <c r="R52" s="29"/>
      <c r="S52" s="97"/>
      <c r="T52" s="29"/>
      <c r="U52" s="97"/>
      <c r="V52" s="29"/>
      <c r="W52" s="97"/>
      <c r="X52" s="29"/>
      <c r="Y52" s="97"/>
      <c r="Z52" s="29"/>
      <c r="AA52" s="97"/>
      <c r="AB52" s="29"/>
      <c r="AC52" s="97"/>
      <c r="AD52" s="29"/>
      <c r="AE52" s="97"/>
    </row>
    <row r="53" spans="2:31" ht="15" customHeight="1" x14ac:dyDescent="0.25">
      <c r="B53" s="20">
        <v>139</v>
      </c>
      <c r="C53" s="101" t="s">
        <v>243</v>
      </c>
      <c r="D53" s="20"/>
      <c r="E53" s="20" t="s">
        <v>25</v>
      </c>
      <c r="F53" s="20" t="s">
        <v>21</v>
      </c>
      <c r="G53" s="20" t="s">
        <v>27</v>
      </c>
      <c r="H53" s="21" t="s">
        <v>35</v>
      </c>
      <c r="I53" s="35">
        <v>2.8668981481481479E-2</v>
      </c>
      <c r="J53" s="92">
        <v>47</v>
      </c>
      <c r="K53" s="97">
        <f t="shared" si="3"/>
        <v>6.8865740740740727E-3</v>
      </c>
      <c r="L53" s="29">
        <v>19</v>
      </c>
      <c r="M53" s="97">
        <f>SUM(I53-$I$8)</f>
        <v>6.6319444444444438E-3</v>
      </c>
      <c r="N53" s="29"/>
      <c r="O53" s="97"/>
      <c r="P53" s="29"/>
      <c r="Q53" s="97"/>
      <c r="R53" s="29"/>
      <c r="S53" s="97"/>
      <c r="T53" s="29"/>
      <c r="U53" s="97"/>
      <c r="V53" s="29"/>
      <c r="W53" s="97"/>
      <c r="X53" s="29"/>
      <c r="Y53" s="97"/>
      <c r="Z53" s="29"/>
      <c r="AA53" s="97"/>
      <c r="AB53" s="29"/>
      <c r="AC53" s="97"/>
      <c r="AD53" s="29"/>
      <c r="AE53" s="97"/>
    </row>
    <row r="54" spans="2:31" ht="15" customHeight="1" x14ac:dyDescent="0.25">
      <c r="B54" s="20">
        <v>45</v>
      </c>
      <c r="C54" s="101" t="s">
        <v>125</v>
      </c>
      <c r="D54" s="20"/>
      <c r="E54" s="20" t="s">
        <v>25</v>
      </c>
      <c r="F54" s="20" t="s">
        <v>21</v>
      </c>
      <c r="G54" s="20" t="s">
        <v>26</v>
      </c>
      <c r="H54" s="21" t="s">
        <v>35</v>
      </c>
      <c r="I54" s="35">
        <v>2.8749999999999998E-2</v>
      </c>
      <c r="J54" s="29">
        <v>48</v>
      </c>
      <c r="K54" s="97">
        <f t="shared" si="3"/>
        <v>6.9675925925925912E-3</v>
      </c>
      <c r="L54" s="29">
        <v>20</v>
      </c>
      <c r="M54" s="97">
        <f>SUM(I54-$I$8)</f>
        <v>6.7129629629629622E-3</v>
      </c>
      <c r="N54" s="29"/>
      <c r="O54" s="97"/>
      <c r="P54" s="29"/>
      <c r="Q54" s="97"/>
      <c r="R54" s="29"/>
      <c r="S54" s="97"/>
      <c r="T54" s="29"/>
      <c r="U54" s="97"/>
      <c r="V54" s="29"/>
      <c r="W54" s="97"/>
      <c r="X54" s="29"/>
      <c r="Y54" s="97"/>
      <c r="Z54" s="39">
        <v>1</v>
      </c>
      <c r="AA54" s="97"/>
      <c r="AB54" s="39">
        <v>1</v>
      </c>
      <c r="AC54" s="97"/>
      <c r="AD54" s="29"/>
      <c r="AE54" s="97"/>
    </row>
    <row r="55" spans="2:31" ht="15" customHeight="1" x14ac:dyDescent="0.25">
      <c r="B55" s="20">
        <v>143</v>
      </c>
      <c r="C55" s="101" t="s">
        <v>194</v>
      </c>
      <c r="D55" s="20" t="s">
        <v>403</v>
      </c>
      <c r="E55" s="20" t="s">
        <v>25</v>
      </c>
      <c r="F55" s="20" t="s">
        <v>21</v>
      </c>
      <c r="G55" s="20" t="s">
        <v>27</v>
      </c>
      <c r="H55" s="21" t="s">
        <v>37</v>
      </c>
      <c r="I55" s="35">
        <v>2.8807870370370373E-2</v>
      </c>
      <c r="J55" s="29">
        <v>49</v>
      </c>
      <c r="K55" s="97">
        <f t="shared" si="3"/>
        <v>7.025462962962966E-3</v>
      </c>
      <c r="L55" s="29"/>
      <c r="M55" s="97"/>
      <c r="N55" s="29"/>
      <c r="O55" s="97"/>
      <c r="P55" s="29">
        <v>5</v>
      </c>
      <c r="Q55" s="97">
        <f>SUM(I55-$I$26)</f>
        <v>3.5532407407407422E-3</v>
      </c>
      <c r="R55" s="29"/>
      <c r="S55" s="97"/>
      <c r="T55" s="29"/>
      <c r="U55" s="97"/>
      <c r="V55" s="29"/>
      <c r="W55" s="97"/>
      <c r="X55" s="29"/>
      <c r="Y55" s="97"/>
      <c r="Z55" s="29"/>
      <c r="AA55" s="97"/>
      <c r="AB55" s="29"/>
      <c r="AC55" s="97"/>
      <c r="AD55" s="29"/>
      <c r="AE55" s="97"/>
    </row>
    <row r="56" spans="2:31" ht="15" customHeight="1" x14ac:dyDescent="0.25">
      <c r="B56" s="20">
        <v>58</v>
      </c>
      <c r="C56" s="101" t="s">
        <v>132</v>
      </c>
      <c r="D56" s="20"/>
      <c r="E56" s="20" t="s">
        <v>25</v>
      </c>
      <c r="F56" s="20" t="s">
        <v>21</v>
      </c>
      <c r="G56" s="20" t="s">
        <v>27</v>
      </c>
      <c r="H56" s="21" t="s">
        <v>35</v>
      </c>
      <c r="I56" s="93">
        <v>2.884259259259259E-2</v>
      </c>
      <c r="J56" s="29">
        <v>50</v>
      </c>
      <c r="K56" s="97">
        <f t="shared" si="3"/>
        <v>7.0601851851851832E-3</v>
      </c>
      <c r="L56" s="29">
        <v>21</v>
      </c>
      <c r="M56" s="97">
        <f>SUM(I56-$I$8)</f>
        <v>6.8055555555555543E-3</v>
      </c>
      <c r="N56" s="29"/>
      <c r="O56" s="97"/>
      <c r="P56" s="29"/>
      <c r="Q56" s="97"/>
      <c r="R56" s="29"/>
      <c r="S56" s="97"/>
      <c r="T56" s="29"/>
      <c r="U56" s="97"/>
      <c r="V56" s="29"/>
      <c r="W56" s="97"/>
      <c r="X56" s="29"/>
      <c r="Y56" s="97"/>
      <c r="Z56" s="29"/>
      <c r="AA56" s="97"/>
      <c r="AB56" s="29"/>
      <c r="AC56" s="97"/>
      <c r="AD56" s="29"/>
      <c r="AE56" s="97"/>
    </row>
    <row r="57" spans="2:31" ht="15" customHeight="1" x14ac:dyDescent="0.25">
      <c r="B57" s="20">
        <v>107</v>
      </c>
      <c r="C57" s="101" t="s">
        <v>156</v>
      </c>
      <c r="D57" s="20"/>
      <c r="E57" s="20" t="s">
        <v>25</v>
      </c>
      <c r="F57" s="20" t="s">
        <v>21</v>
      </c>
      <c r="G57" s="20" t="s">
        <v>27</v>
      </c>
      <c r="H57" s="21" t="s">
        <v>35</v>
      </c>
      <c r="I57" s="93">
        <v>2.884259259259259E-2</v>
      </c>
      <c r="J57" s="29">
        <v>51</v>
      </c>
      <c r="K57" s="97">
        <f t="shared" si="3"/>
        <v>7.0601851851851832E-3</v>
      </c>
      <c r="L57" s="29">
        <v>22</v>
      </c>
      <c r="M57" s="97">
        <f>SUM(I57-$I$8)</f>
        <v>6.8055555555555543E-3</v>
      </c>
      <c r="N57" s="29"/>
      <c r="O57" s="97"/>
      <c r="P57" s="29"/>
      <c r="Q57" s="97"/>
      <c r="R57" s="29"/>
      <c r="S57" s="97"/>
      <c r="T57" s="29"/>
      <c r="U57" s="97"/>
      <c r="V57" s="29"/>
      <c r="W57" s="97"/>
      <c r="X57" s="29"/>
      <c r="Y57" s="97"/>
      <c r="Z57" s="29"/>
      <c r="AA57" s="97"/>
      <c r="AB57" s="29"/>
      <c r="AC57" s="97"/>
      <c r="AD57" s="29"/>
      <c r="AE57" s="97"/>
    </row>
    <row r="58" spans="2:31" ht="15" customHeight="1" x14ac:dyDescent="0.25">
      <c r="B58" s="20">
        <v>249</v>
      </c>
      <c r="C58" s="101" t="s">
        <v>219</v>
      </c>
      <c r="D58" s="20" t="s">
        <v>220</v>
      </c>
      <c r="E58" s="20" t="s">
        <v>25</v>
      </c>
      <c r="F58" s="20" t="s">
        <v>21</v>
      </c>
      <c r="G58" s="20" t="s">
        <v>27</v>
      </c>
      <c r="H58" s="21" t="s">
        <v>38</v>
      </c>
      <c r="I58" s="35">
        <v>2.8969907407407406E-2</v>
      </c>
      <c r="J58" s="29">
        <v>52</v>
      </c>
      <c r="K58" s="97">
        <f t="shared" si="3"/>
        <v>7.1874999999999994E-3</v>
      </c>
      <c r="L58" s="29"/>
      <c r="M58" s="97"/>
      <c r="N58" s="29"/>
      <c r="O58" s="97"/>
      <c r="P58" s="29"/>
      <c r="Q58" s="97"/>
      <c r="R58" s="29">
        <v>7</v>
      </c>
      <c r="S58" s="97">
        <f>SUM(I58-$I$24)</f>
        <v>3.8078703703703677E-3</v>
      </c>
      <c r="T58" s="29"/>
      <c r="U58" s="97"/>
      <c r="V58" s="29"/>
      <c r="W58" s="97"/>
      <c r="X58" s="29"/>
      <c r="Y58" s="97"/>
      <c r="Z58" s="29"/>
      <c r="AA58" s="97"/>
      <c r="AB58" s="29"/>
      <c r="AC58" s="97"/>
      <c r="AD58" s="29"/>
      <c r="AE58" s="97"/>
    </row>
    <row r="59" spans="2:31" ht="15" customHeight="1" x14ac:dyDescent="0.25">
      <c r="B59" s="20">
        <v>74</v>
      </c>
      <c r="C59" s="101" t="s">
        <v>170</v>
      </c>
      <c r="D59" s="20" t="s">
        <v>171</v>
      </c>
      <c r="E59" s="20" t="s">
        <v>25</v>
      </c>
      <c r="F59" s="20" t="s">
        <v>21</v>
      </c>
      <c r="G59" s="20" t="s">
        <v>27</v>
      </c>
      <c r="H59" s="21" t="s">
        <v>35</v>
      </c>
      <c r="I59" s="35">
        <v>2.900462962962963E-2</v>
      </c>
      <c r="J59" s="29">
        <v>53</v>
      </c>
      <c r="K59" s="97">
        <f t="shared" si="3"/>
        <v>7.2222222222222236E-3</v>
      </c>
      <c r="L59" s="29">
        <v>23</v>
      </c>
      <c r="M59" s="97">
        <f>SUM(I59-$I$8)</f>
        <v>6.9675925925925947E-3</v>
      </c>
      <c r="N59" s="29"/>
      <c r="O59" s="97"/>
      <c r="P59" s="29"/>
      <c r="Q59" s="97"/>
      <c r="R59" s="29"/>
      <c r="S59" s="97"/>
      <c r="T59" s="29"/>
      <c r="U59" s="97"/>
      <c r="V59" s="29"/>
      <c r="W59" s="97"/>
      <c r="X59" s="29"/>
      <c r="Y59" s="97"/>
      <c r="Z59" s="29"/>
      <c r="AA59" s="97"/>
      <c r="AB59" s="29"/>
      <c r="AC59" s="97"/>
      <c r="AD59" s="29"/>
      <c r="AE59" s="97"/>
    </row>
    <row r="60" spans="2:31" ht="15" customHeight="1" x14ac:dyDescent="0.25">
      <c r="B60" s="20">
        <v>132</v>
      </c>
      <c r="C60" s="101" t="s">
        <v>218</v>
      </c>
      <c r="D60" s="20"/>
      <c r="E60" s="20" t="s">
        <v>25</v>
      </c>
      <c r="F60" s="20" t="s">
        <v>21</v>
      </c>
      <c r="G60" s="20" t="s">
        <v>27</v>
      </c>
      <c r="H60" s="21" t="s">
        <v>37</v>
      </c>
      <c r="I60" s="35">
        <v>2.9074074074074075E-2</v>
      </c>
      <c r="J60" s="92">
        <v>54</v>
      </c>
      <c r="K60" s="97">
        <f t="shared" si="3"/>
        <v>7.2916666666666685E-3</v>
      </c>
      <c r="L60" s="29"/>
      <c r="M60" s="97"/>
      <c r="N60" s="29"/>
      <c r="O60" s="97"/>
      <c r="P60" s="29">
        <v>6</v>
      </c>
      <c r="Q60" s="97">
        <f>SUM(I60-$I$26)</f>
        <v>3.8194444444444448E-3</v>
      </c>
      <c r="R60" s="29"/>
      <c r="S60" s="97"/>
      <c r="T60" s="29"/>
      <c r="U60" s="97"/>
      <c r="V60" s="29"/>
      <c r="W60" s="97"/>
      <c r="X60" s="29"/>
      <c r="Y60" s="97"/>
      <c r="Z60" s="29"/>
      <c r="AA60" s="97"/>
      <c r="AB60" s="29"/>
      <c r="AC60" s="97"/>
      <c r="AD60" s="29"/>
      <c r="AE60" s="97"/>
    </row>
    <row r="61" spans="2:31" ht="15" customHeight="1" x14ac:dyDescent="0.25">
      <c r="B61" s="20">
        <v>76</v>
      </c>
      <c r="C61" s="101" t="s">
        <v>179</v>
      </c>
      <c r="D61" s="20"/>
      <c r="E61" s="20" t="s">
        <v>25</v>
      </c>
      <c r="F61" s="20" t="s">
        <v>21</v>
      </c>
      <c r="G61" s="20" t="s">
        <v>27</v>
      </c>
      <c r="H61" s="21" t="s">
        <v>36</v>
      </c>
      <c r="I61" s="35">
        <v>2.9097222222222222E-2</v>
      </c>
      <c r="J61" s="29">
        <v>55</v>
      </c>
      <c r="K61" s="97">
        <f t="shared" si="3"/>
        <v>7.3148148148148157E-3</v>
      </c>
      <c r="L61" s="29"/>
      <c r="M61" s="97"/>
      <c r="N61" s="29">
        <v>16</v>
      </c>
      <c r="O61" s="97">
        <f>SUM(I61-$I$7)</f>
        <v>7.3148148148148157E-3</v>
      </c>
      <c r="P61" s="29"/>
      <c r="Q61" s="97"/>
      <c r="R61" s="29"/>
      <c r="S61" s="97"/>
      <c r="T61" s="29"/>
      <c r="U61" s="97"/>
      <c r="V61" s="29"/>
      <c r="W61" s="97"/>
      <c r="X61" s="29"/>
      <c r="Y61" s="97"/>
      <c r="Z61" s="29"/>
      <c r="AA61" s="97"/>
      <c r="AB61" s="29"/>
      <c r="AC61" s="97"/>
      <c r="AD61" s="29"/>
      <c r="AE61" s="97"/>
    </row>
    <row r="62" spans="2:31" ht="15" customHeight="1" x14ac:dyDescent="0.25">
      <c r="B62" s="20">
        <v>199</v>
      </c>
      <c r="C62" s="101" t="s">
        <v>167</v>
      </c>
      <c r="D62" s="20"/>
      <c r="E62" s="20" t="s">
        <v>25</v>
      </c>
      <c r="F62" s="20" t="s">
        <v>21</v>
      </c>
      <c r="G62" s="20" t="s">
        <v>27</v>
      </c>
      <c r="H62" s="21" t="s">
        <v>37</v>
      </c>
      <c r="I62" s="35">
        <v>2.9108796296296296E-2</v>
      </c>
      <c r="J62" s="29">
        <v>56</v>
      </c>
      <c r="K62" s="97">
        <f t="shared" si="3"/>
        <v>7.3263888888888892E-3</v>
      </c>
      <c r="L62" s="29"/>
      <c r="M62" s="97"/>
      <c r="N62" s="29"/>
      <c r="O62" s="97"/>
      <c r="P62" s="29">
        <v>7</v>
      </c>
      <c r="Q62" s="97">
        <f>SUM(I62-$I$26)</f>
        <v>3.8541666666666655E-3</v>
      </c>
      <c r="R62" s="29"/>
      <c r="S62" s="97"/>
      <c r="T62" s="29"/>
      <c r="U62" s="97"/>
      <c r="V62" s="29"/>
      <c r="W62" s="97"/>
      <c r="X62" s="29"/>
      <c r="Y62" s="97"/>
      <c r="Z62" s="29"/>
      <c r="AA62" s="97"/>
      <c r="AB62" s="29"/>
      <c r="AC62" s="97"/>
      <c r="AD62" s="29"/>
      <c r="AE62" s="97"/>
    </row>
    <row r="63" spans="2:31" ht="15" customHeight="1" x14ac:dyDescent="0.25">
      <c r="B63" s="20">
        <v>33</v>
      </c>
      <c r="C63" s="101" t="s">
        <v>116</v>
      </c>
      <c r="D63" s="20" t="s">
        <v>117</v>
      </c>
      <c r="E63" s="20" t="s">
        <v>25</v>
      </c>
      <c r="F63" s="20" t="s">
        <v>21</v>
      </c>
      <c r="G63" s="20" t="s">
        <v>27</v>
      </c>
      <c r="H63" s="21" t="s">
        <v>35</v>
      </c>
      <c r="I63" s="35">
        <v>2.9131944444444446E-2</v>
      </c>
      <c r="J63" s="29">
        <v>57</v>
      </c>
      <c r="K63" s="97">
        <f t="shared" si="3"/>
        <v>7.3495370370370398E-3</v>
      </c>
      <c r="L63" s="29">
        <v>24</v>
      </c>
      <c r="M63" s="97">
        <f>SUM(I63-$I$8)</f>
        <v>7.0949074074074109E-3</v>
      </c>
      <c r="N63" s="29"/>
      <c r="O63" s="97"/>
      <c r="P63" s="29"/>
      <c r="Q63" s="97"/>
      <c r="R63" s="29"/>
      <c r="S63" s="97"/>
      <c r="T63" s="29"/>
      <c r="U63" s="97"/>
      <c r="V63" s="29"/>
      <c r="W63" s="97"/>
      <c r="X63" s="29"/>
      <c r="Y63" s="97"/>
      <c r="Z63" s="29"/>
      <c r="AA63" s="97"/>
      <c r="AB63" s="29"/>
      <c r="AC63" s="97"/>
      <c r="AD63" s="29"/>
      <c r="AE63" s="97"/>
    </row>
    <row r="64" spans="2:31" s="89" customFormat="1" ht="15" customHeight="1" x14ac:dyDescent="0.25">
      <c r="B64" s="20">
        <v>221</v>
      </c>
      <c r="C64" s="101" t="s">
        <v>273</v>
      </c>
      <c r="D64" s="20" t="s">
        <v>274</v>
      </c>
      <c r="E64" s="20" t="s">
        <v>25</v>
      </c>
      <c r="F64" s="20" t="s">
        <v>21</v>
      </c>
      <c r="G64" s="20" t="s">
        <v>27</v>
      </c>
      <c r="H64" s="21" t="s">
        <v>37</v>
      </c>
      <c r="I64" s="35">
        <v>2.9317129629629634E-2</v>
      </c>
      <c r="J64" s="29">
        <v>58</v>
      </c>
      <c r="K64" s="97">
        <f t="shared" si="3"/>
        <v>7.5347222222222274E-3</v>
      </c>
      <c r="L64" s="29"/>
      <c r="M64" s="97"/>
      <c r="N64" s="29"/>
      <c r="O64" s="97"/>
      <c r="P64" s="29">
        <v>8</v>
      </c>
      <c r="Q64" s="97">
        <f>SUM(I64-$I$26)</f>
        <v>4.0625000000000036E-3</v>
      </c>
      <c r="R64" s="29"/>
      <c r="S64" s="97"/>
      <c r="T64" s="29"/>
      <c r="U64" s="97"/>
      <c r="V64" s="29"/>
      <c r="W64" s="97"/>
      <c r="X64" s="29"/>
      <c r="Y64" s="97"/>
      <c r="Z64" s="29"/>
      <c r="AA64" s="97"/>
      <c r="AB64" s="29"/>
      <c r="AC64" s="97"/>
      <c r="AD64" s="29"/>
      <c r="AE64" s="97"/>
    </row>
    <row r="65" spans="2:31" ht="15" customHeight="1" x14ac:dyDescent="0.25">
      <c r="B65" s="20">
        <v>65</v>
      </c>
      <c r="C65" s="101" t="s">
        <v>137</v>
      </c>
      <c r="D65" s="20" t="s">
        <v>138</v>
      </c>
      <c r="E65" s="20" t="s">
        <v>25</v>
      </c>
      <c r="F65" s="20" t="s">
        <v>21</v>
      </c>
      <c r="G65" s="20" t="s">
        <v>27</v>
      </c>
      <c r="H65" s="21" t="s">
        <v>38</v>
      </c>
      <c r="I65" s="35">
        <v>2.9502314814814815E-2</v>
      </c>
      <c r="J65" s="29">
        <v>59</v>
      </c>
      <c r="K65" s="97">
        <f t="shared" si="3"/>
        <v>7.719907407407408E-3</v>
      </c>
      <c r="L65" s="29"/>
      <c r="M65" s="97"/>
      <c r="N65" s="29"/>
      <c r="O65" s="97"/>
      <c r="P65" s="29"/>
      <c r="Q65" s="97"/>
      <c r="R65" s="29">
        <v>8</v>
      </c>
      <c r="S65" s="97">
        <f>SUM(I65-$I$24)</f>
        <v>4.3402777777777762E-3</v>
      </c>
      <c r="T65" s="29"/>
      <c r="U65" s="97"/>
      <c r="V65" s="29"/>
      <c r="W65" s="97"/>
      <c r="X65" s="29"/>
      <c r="Y65" s="97"/>
      <c r="Z65" s="29"/>
      <c r="AA65" s="97"/>
      <c r="AB65" s="29"/>
      <c r="AC65" s="97"/>
      <c r="AD65" s="29"/>
      <c r="AE65" s="97"/>
    </row>
    <row r="66" spans="2:31" ht="15" customHeight="1" x14ac:dyDescent="0.25">
      <c r="B66" s="20">
        <v>64</v>
      </c>
      <c r="C66" s="101" t="s">
        <v>136</v>
      </c>
      <c r="D66" s="20" t="s">
        <v>135</v>
      </c>
      <c r="E66" s="20" t="s">
        <v>25</v>
      </c>
      <c r="F66" s="20" t="s">
        <v>22</v>
      </c>
      <c r="G66" s="20" t="s">
        <v>27</v>
      </c>
      <c r="H66" s="21" t="s">
        <v>110</v>
      </c>
      <c r="I66" s="35">
        <v>2.9537037037037039E-2</v>
      </c>
      <c r="J66" s="29">
        <v>60</v>
      </c>
      <c r="K66" s="97">
        <f t="shared" si="3"/>
        <v>7.7546296296296321E-3</v>
      </c>
      <c r="L66" s="29"/>
      <c r="M66" s="97"/>
      <c r="N66" s="29"/>
      <c r="O66" s="97"/>
      <c r="P66" s="29"/>
      <c r="Q66" s="97"/>
      <c r="R66" s="29"/>
      <c r="S66" s="97"/>
      <c r="T66" s="29"/>
      <c r="U66" s="97"/>
      <c r="V66" s="39">
        <v>2</v>
      </c>
      <c r="W66" s="97">
        <f>SUM(I66-$I$51)</f>
        <v>1.3541666666666667E-3</v>
      </c>
      <c r="X66" s="29"/>
      <c r="Y66" s="97"/>
      <c r="Z66" s="29"/>
      <c r="AA66" s="97"/>
      <c r="AB66" s="29"/>
      <c r="AC66" s="97"/>
      <c r="AD66" s="29"/>
      <c r="AE66" s="97"/>
    </row>
    <row r="67" spans="2:31" ht="15" customHeight="1" x14ac:dyDescent="0.25">
      <c r="B67" s="20">
        <v>147</v>
      </c>
      <c r="C67" s="101" t="s">
        <v>241</v>
      </c>
      <c r="D67" s="20" t="s">
        <v>242</v>
      </c>
      <c r="E67" s="20" t="s">
        <v>25</v>
      </c>
      <c r="F67" s="20" t="s">
        <v>22</v>
      </c>
      <c r="G67" s="20" t="s">
        <v>27</v>
      </c>
      <c r="H67" s="21" t="s">
        <v>110</v>
      </c>
      <c r="I67" s="35">
        <v>2.9571759259259259E-2</v>
      </c>
      <c r="J67" s="92">
        <v>61</v>
      </c>
      <c r="K67" s="97">
        <f t="shared" si="3"/>
        <v>7.7893518518518529E-3</v>
      </c>
      <c r="L67" s="29"/>
      <c r="M67" s="97"/>
      <c r="N67" s="29"/>
      <c r="O67" s="97"/>
      <c r="P67" s="29"/>
      <c r="Q67" s="97"/>
      <c r="R67" s="29"/>
      <c r="S67" s="97"/>
      <c r="T67" s="29"/>
      <c r="U67" s="97"/>
      <c r="V67" s="39">
        <v>3</v>
      </c>
      <c r="W67" s="97">
        <f>SUM(I67-$I$51)</f>
        <v>1.3888888888888874E-3</v>
      </c>
      <c r="X67" s="29"/>
      <c r="Y67" s="97"/>
      <c r="Z67" s="29"/>
      <c r="AA67" s="97"/>
      <c r="AB67" s="29"/>
      <c r="AC67" s="97"/>
      <c r="AD67" s="29"/>
      <c r="AE67" s="97"/>
    </row>
    <row r="68" spans="2:31" ht="15" customHeight="1" x14ac:dyDescent="0.25">
      <c r="B68" s="20">
        <v>37</v>
      </c>
      <c r="C68" s="101" t="s">
        <v>120</v>
      </c>
      <c r="D68" s="20"/>
      <c r="E68" s="20" t="s">
        <v>25</v>
      </c>
      <c r="F68" s="20" t="s">
        <v>21</v>
      </c>
      <c r="G68" s="20" t="s">
        <v>27</v>
      </c>
      <c r="H68" s="21" t="s">
        <v>38</v>
      </c>
      <c r="I68" s="35">
        <v>2.9618055555555554E-2</v>
      </c>
      <c r="J68" s="29">
        <v>62</v>
      </c>
      <c r="K68" s="97">
        <f t="shared" si="3"/>
        <v>7.8356481481481471E-3</v>
      </c>
      <c r="L68" s="29"/>
      <c r="M68" s="97"/>
      <c r="N68" s="29"/>
      <c r="O68" s="97"/>
      <c r="P68" s="29"/>
      <c r="Q68" s="97"/>
      <c r="R68" s="29">
        <v>9</v>
      </c>
      <c r="S68" s="97">
        <f>SUM(I68-$I$24)</f>
        <v>4.4560185185185154E-3</v>
      </c>
      <c r="T68" s="29"/>
      <c r="U68" s="97"/>
      <c r="V68" s="29"/>
      <c r="W68" s="97"/>
      <c r="X68" s="29"/>
      <c r="Y68" s="97"/>
      <c r="Z68" s="29"/>
      <c r="AA68" s="97"/>
      <c r="AB68" s="29"/>
      <c r="AC68" s="97"/>
      <c r="AD68" s="29"/>
      <c r="AE68" s="97"/>
    </row>
    <row r="69" spans="2:31" ht="15" customHeight="1" x14ac:dyDescent="0.25">
      <c r="B69" s="20">
        <v>201</v>
      </c>
      <c r="C69" s="101" t="s">
        <v>172</v>
      </c>
      <c r="D69" s="20"/>
      <c r="E69" s="20" t="s">
        <v>25</v>
      </c>
      <c r="F69" s="20" t="s">
        <v>21</v>
      </c>
      <c r="G69" s="20" t="s">
        <v>27</v>
      </c>
      <c r="H69" s="21" t="s">
        <v>37</v>
      </c>
      <c r="I69" s="35">
        <v>2.9803240740740741E-2</v>
      </c>
      <c r="J69" s="29">
        <v>63</v>
      </c>
      <c r="K69" s="97">
        <f t="shared" si="3"/>
        <v>8.0208333333333347E-3</v>
      </c>
      <c r="L69" s="29"/>
      <c r="M69" s="97"/>
      <c r="N69" s="29"/>
      <c r="O69" s="97"/>
      <c r="P69" s="29">
        <v>9</v>
      </c>
      <c r="Q69" s="97">
        <f>SUM(I69-$I$26)</f>
        <v>4.5486111111111109E-3</v>
      </c>
      <c r="R69" s="29"/>
      <c r="S69" s="97"/>
      <c r="T69" s="29"/>
      <c r="U69" s="97"/>
      <c r="V69" s="29"/>
      <c r="W69" s="97"/>
      <c r="X69" s="29"/>
      <c r="Y69" s="97"/>
      <c r="Z69" s="29"/>
      <c r="AA69" s="97"/>
      <c r="AB69" s="29"/>
      <c r="AC69" s="97"/>
      <c r="AD69" s="29"/>
      <c r="AE69" s="97"/>
    </row>
    <row r="70" spans="2:31" ht="15" customHeight="1" x14ac:dyDescent="0.25">
      <c r="B70" s="20">
        <v>244</v>
      </c>
      <c r="C70" s="101" t="s">
        <v>253</v>
      </c>
      <c r="D70" s="20" t="s">
        <v>249</v>
      </c>
      <c r="E70" s="20" t="s">
        <v>25</v>
      </c>
      <c r="F70" s="20" t="s">
        <v>21</v>
      </c>
      <c r="G70" s="20" t="s">
        <v>27</v>
      </c>
      <c r="H70" s="21" t="s">
        <v>36</v>
      </c>
      <c r="I70" s="35">
        <v>2.9814814814814811E-2</v>
      </c>
      <c r="J70" s="29">
        <v>64</v>
      </c>
      <c r="K70" s="97">
        <f t="shared" si="3"/>
        <v>8.0324074074074048E-3</v>
      </c>
      <c r="L70" s="29"/>
      <c r="M70" s="97"/>
      <c r="N70" s="29">
        <v>17</v>
      </c>
      <c r="O70" s="97">
        <f>SUM(I70-$I$7)</f>
        <v>8.0324074074074048E-3</v>
      </c>
      <c r="P70" s="29"/>
      <c r="Q70" s="97"/>
      <c r="R70" s="29"/>
      <c r="S70" s="97"/>
      <c r="T70" s="29"/>
      <c r="U70" s="97"/>
      <c r="V70" s="29"/>
      <c r="W70" s="97"/>
      <c r="X70" s="29"/>
      <c r="Y70" s="97"/>
      <c r="Z70" s="29"/>
      <c r="AA70" s="97"/>
      <c r="AB70" s="29"/>
      <c r="AC70" s="97"/>
      <c r="AD70" s="29"/>
      <c r="AE70" s="97"/>
    </row>
    <row r="71" spans="2:31" ht="15" customHeight="1" x14ac:dyDescent="0.25">
      <c r="B71" s="20">
        <v>94</v>
      </c>
      <c r="C71" s="101" t="s">
        <v>147</v>
      </c>
      <c r="D71" s="20"/>
      <c r="E71" s="20" t="s">
        <v>25</v>
      </c>
      <c r="F71" s="20" t="s">
        <v>21</v>
      </c>
      <c r="G71" s="20" t="s">
        <v>26</v>
      </c>
      <c r="H71" s="21" t="s">
        <v>35</v>
      </c>
      <c r="I71" s="35">
        <v>3.0081018518518521E-2</v>
      </c>
      <c r="J71" s="29">
        <v>65</v>
      </c>
      <c r="K71" s="97">
        <f t="shared" si="3"/>
        <v>8.2986111111111142E-3</v>
      </c>
      <c r="L71" s="29">
        <v>26</v>
      </c>
      <c r="M71" s="97">
        <f>SUM(I71-$I$8)</f>
        <v>8.0439814814814853E-3</v>
      </c>
      <c r="N71" s="29"/>
      <c r="O71" s="97"/>
      <c r="P71" s="29"/>
      <c r="Q71" s="97"/>
      <c r="R71" s="29"/>
      <c r="S71" s="97"/>
      <c r="T71" s="29"/>
      <c r="U71" s="97"/>
      <c r="V71" s="29"/>
      <c r="W71" s="97"/>
      <c r="X71" s="29"/>
      <c r="Y71" s="97"/>
      <c r="Z71" s="39">
        <v>2</v>
      </c>
      <c r="AA71" s="97">
        <f>SUM(I71-$I$54)</f>
        <v>1.331018518518523E-3</v>
      </c>
      <c r="AB71" s="39">
        <v>2</v>
      </c>
      <c r="AC71" s="97">
        <f>SUM(I71-$I$54)</f>
        <v>1.331018518518523E-3</v>
      </c>
      <c r="AD71" s="29"/>
      <c r="AE71" s="97"/>
    </row>
    <row r="72" spans="2:31" ht="15" customHeight="1" x14ac:dyDescent="0.25">
      <c r="B72" s="20">
        <v>251</v>
      </c>
      <c r="C72" s="101" t="s">
        <v>206</v>
      </c>
      <c r="D72" s="20" t="s">
        <v>207</v>
      </c>
      <c r="E72" s="20" t="s">
        <v>25</v>
      </c>
      <c r="F72" s="20" t="s">
        <v>21</v>
      </c>
      <c r="G72" s="20" t="s">
        <v>27</v>
      </c>
      <c r="H72" s="21" t="s">
        <v>37</v>
      </c>
      <c r="I72" s="35">
        <v>3.0127314814814815E-2</v>
      </c>
      <c r="J72" s="29">
        <v>66</v>
      </c>
      <c r="K72" s="97">
        <f t="shared" ref="K72:K103" si="5">SUM(I72-$I$7)</f>
        <v>8.3449074074074085E-3</v>
      </c>
      <c r="L72" s="29"/>
      <c r="M72" s="97"/>
      <c r="N72" s="29"/>
      <c r="O72" s="97"/>
      <c r="P72" s="29">
        <v>10</v>
      </c>
      <c r="Q72" s="97">
        <f>SUM(I72-$I$26)</f>
        <v>4.8726851851851848E-3</v>
      </c>
      <c r="R72" s="29"/>
      <c r="S72" s="97"/>
      <c r="T72" s="29"/>
      <c r="U72" s="97"/>
      <c r="V72" s="29"/>
      <c r="W72" s="97"/>
      <c r="X72" s="29"/>
      <c r="Y72" s="97"/>
      <c r="Z72" s="29"/>
      <c r="AA72" s="97"/>
      <c r="AB72" s="29"/>
      <c r="AC72" s="97"/>
      <c r="AD72" s="29"/>
      <c r="AE72" s="97"/>
    </row>
    <row r="73" spans="2:31" ht="15" customHeight="1" x14ac:dyDescent="0.25">
      <c r="B73" s="20">
        <v>255</v>
      </c>
      <c r="C73" s="101" t="s">
        <v>223</v>
      </c>
      <c r="D73" s="20"/>
      <c r="E73" s="20" t="s">
        <v>25</v>
      </c>
      <c r="F73" s="20" t="s">
        <v>21</v>
      </c>
      <c r="G73" s="20" t="s">
        <v>26</v>
      </c>
      <c r="H73" s="21" t="s">
        <v>35</v>
      </c>
      <c r="I73" s="35">
        <v>3.0416666666666665E-2</v>
      </c>
      <c r="J73" s="29">
        <v>67</v>
      </c>
      <c r="K73" s="97">
        <f t="shared" si="5"/>
        <v>8.6342592592592582E-3</v>
      </c>
      <c r="L73" s="29">
        <v>27</v>
      </c>
      <c r="M73" s="97">
        <f>SUM(I73-$I$8)</f>
        <v>8.3796296296296292E-3</v>
      </c>
      <c r="N73" s="29"/>
      <c r="O73" s="97"/>
      <c r="P73" s="29"/>
      <c r="Q73" s="97"/>
      <c r="R73" s="29"/>
      <c r="S73" s="97"/>
      <c r="T73" s="29"/>
      <c r="U73" s="97"/>
      <c r="V73" s="29"/>
      <c r="W73" s="97"/>
      <c r="X73" s="29"/>
      <c r="Y73" s="97"/>
      <c r="Z73" s="39">
        <v>3</v>
      </c>
      <c r="AA73" s="97">
        <f t="shared" ref="AA73:AA74" si="6">SUM(I73-$I$54)</f>
        <v>1.666666666666667E-3</v>
      </c>
      <c r="AB73" s="39">
        <v>3</v>
      </c>
      <c r="AC73" s="97">
        <f t="shared" ref="AC73:AC74" si="7">SUM(I73-$I$54)</f>
        <v>1.666666666666667E-3</v>
      </c>
      <c r="AD73" s="29"/>
      <c r="AE73" s="97"/>
    </row>
    <row r="74" spans="2:31" ht="15" customHeight="1" x14ac:dyDescent="0.25">
      <c r="B74" s="20">
        <v>92</v>
      </c>
      <c r="C74" s="101" t="s">
        <v>145</v>
      </c>
      <c r="D74" s="20"/>
      <c r="E74" s="20" t="s">
        <v>25</v>
      </c>
      <c r="F74" s="20" t="s">
        <v>21</v>
      </c>
      <c r="G74" s="20" t="s">
        <v>26</v>
      </c>
      <c r="H74" s="21" t="s">
        <v>35</v>
      </c>
      <c r="I74" s="35">
        <v>3.0474537037037036E-2</v>
      </c>
      <c r="J74" s="92">
        <v>68</v>
      </c>
      <c r="K74" s="97">
        <f t="shared" si="5"/>
        <v>8.6921296296296295E-3</v>
      </c>
      <c r="L74" s="29">
        <v>28</v>
      </c>
      <c r="M74" s="97">
        <f>SUM(I74-$I$8)</f>
        <v>8.4375000000000006E-3</v>
      </c>
      <c r="N74" s="29"/>
      <c r="O74" s="97"/>
      <c r="P74" s="29"/>
      <c r="Q74" s="97"/>
      <c r="R74" s="29"/>
      <c r="S74" s="97"/>
      <c r="T74" s="29"/>
      <c r="U74" s="97"/>
      <c r="V74" s="29"/>
      <c r="W74" s="97"/>
      <c r="X74" s="29"/>
      <c r="Y74" s="97"/>
      <c r="Z74" s="29">
        <v>4</v>
      </c>
      <c r="AA74" s="97">
        <f t="shared" si="6"/>
        <v>1.7245370370370383E-3</v>
      </c>
      <c r="AB74" s="29">
        <v>4</v>
      </c>
      <c r="AC74" s="97">
        <f t="shared" si="7"/>
        <v>1.7245370370370383E-3</v>
      </c>
      <c r="AD74" s="29"/>
      <c r="AE74" s="97"/>
    </row>
    <row r="75" spans="2:31" ht="15" customHeight="1" x14ac:dyDescent="0.25">
      <c r="B75" s="20">
        <v>19</v>
      </c>
      <c r="C75" s="101" t="s">
        <v>109</v>
      </c>
      <c r="D75" s="20"/>
      <c r="E75" s="20" t="s">
        <v>25</v>
      </c>
      <c r="F75" s="20" t="s">
        <v>22</v>
      </c>
      <c r="G75" s="20" t="s">
        <v>27</v>
      </c>
      <c r="H75" s="21" t="s">
        <v>110</v>
      </c>
      <c r="I75" s="93">
        <v>3.0567129629629628E-2</v>
      </c>
      <c r="J75" s="29">
        <v>69</v>
      </c>
      <c r="K75" s="97">
        <f t="shared" si="5"/>
        <v>8.7847222222222215E-3</v>
      </c>
      <c r="L75" s="29"/>
      <c r="M75" s="97"/>
      <c r="N75" s="29"/>
      <c r="O75" s="97"/>
      <c r="P75" s="29"/>
      <c r="Q75" s="97"/>
      <c r="R75" s="29"/>
      <c r="S75" s="97"/>
      <c r="T75" s="29"/>
      <c r="U75" s="97"/>
      <c r="V75" s="29">
        <v>4</v>
      </c>
      <c r="W75" s="97">
        <f>SUM(I75-$I$51)</f>
        <v>2.3842592592592561E-3</v>
      </c>
      <c r="X75" s="29"/>
      <c r="Y75" s="97"/>
      <c r="Z75" s="29"/>
      <c r="AA75" s="97"/>
      <c r="AB75" s="29"/>
      <c r="AC75" s="97"/>
      <c r="AD75" s="29"/>
      <c r="AE75" s="97"/>
    </row>
    <row r="76" spans="2:31" ht="15" customHeight="1" x14ac:dyDescent="0.25">
      <c r="B76" s="20">
        <v>135</v>
      </c>
      <c r="C76" s="101" t="s">
        <v>227</v>
      </c>
      <c r="D76" s="20" t="s">
        <v>228</v>
      </c>
      <c r="E76" s="20" t="s">
        <v>25</v>
      </c>
      <c r="F76" s="20" t="s">
        <v>21</v>
      </c>
      <c r="G76" s="20" t="s">
        <v>27</v>
      </c>
      <c r="H76" s="21" t="s">
        <v>36</v>
      </c>
      <c r="I76" s="93">
        <v>3.0567129629629628E-2</v>
      </c>
      <c r="J76" s="29">
        <v>70</v>
      </c>
      <c r="K76" s="97">
        <f t="shared" si="5"/>
        <v>8.7847222222222215E-3</v>
      </c>
      <c r="L76" s="29"/>
      <c r="M76" s="97"/>
      <c r="N76" s="29">
        <v>18</v>
      </c>
      <c r="O76" s="97">
        <f t="shared" ref="O76:O77" si="8">SUM(I76-$I$7)</f>
        <v>8.7847222222222215E-3</v>
      </c>
      <c r="P76" s="29"/>
      <c r="Q76" s="97"/>
      <c r="R76" s="29"/>
      <c r="S76" s="97"/>
      <c r="T76" s="29"/>
      <c r="U76" s="97"/>
      <c r="V76" s="29"/>
      <c r="W76" s="97"/>
      <c r="X76" s="29"/>
      <c r="Y76" s="97"/>
      <c r="Z76" s="29"/>
      <c r="AA76" s="97"/>
      <c r="AB76" s="29"/>
      <c r="AC76" s="97"/>
      <c r="AD76" s="29"/>
      <c r="AE76" s="97"/>
    </row>
    <row r="77" spans="2:31" ht="15" customHeight="1" x14ac:dyDescent="0.25">
      <c r="B77" s="20">
        <v>239</v>
      </c>
      <c r="C77" s="101" t="s">
        <v>271</v>
      </c>
      <c r="D77" s="20"/>
      <c r="E77" s="20" t="s">
        <v>25</v>
      </c>
      <c r="F77" s="20" t="s">
        <v>21</v>
      </c>
      <c r="G77" s="20" t="s">
        <v>27</v>
      </c>
      <c r="H77" s="21" t="s">
        <v>36</v>
      </c>
      <c r="I77" s="35">
        <v>3.0717592592592591E-2</v>
      </c>
      <c r="J77" s="29">
        <v>71</v>
      </c>
      <c r="K77" s="97">
        <f t="shared" si="5"/>
        <v>8.9351851851851849E-3</v>
      </c>
      <c r="L77" s="29"/>
      <c r="M77" s="97"/>
      <c r="N77" s="29">
        <v>19</v>
      </c>
      <c r="O77" s="97">
        <f t="shared" si="8"/>
        <v>8.9351851851851849E-3</v>
      </c>
      <c r="P77" s="29"/>
      <c r="Q77" s="97"/>
      <c r="R77" s="29"/>
      <c r="S77" s="97"/>
      <c r="T77" s="29"/>
      <c r="U77" s="97"/>
      <c r="V77" s="29"/>
      <c r="W77" s="97"/>
      <c r="X77" s="29"/>
      <c r="Y77" s="97"/>
      <c r="Z77" s="29"/>
      <c r="AA77" s="97"/>
      <c r="AB77" s="29"/>
      <c r="AC77" s="97"/>
      <c r="AD77" s="29"/>
      <c r="AE77" s="97"/>
    </row>
    <row r="78" spans="2:31" ht="15" customHeight="1" x14ac:dyDescent="0.25">
      <c r="B78" s="20">
        <v>236</v>
      </c>
      <c r="C78" s="101" t="s">
        <v>259</v>
      </c>
      <c r="D78" s="20" t="s">
        <v>260</v>
      </c>
      <c r="E78" s="20" t="s">
        <v>41</v>
      </c>
      <c r="F78" s="20" t="s">
        <v>21</v>
      </c>
      <c r="G78" s="20" t="s">
        <v>27</v>
      </c>
      <c r="H78" s="21" t="s">
        <v>38</v>
      </c>
      <c r="I78" s="35">
        <v>3.079861111111111E-2</v>
      </c>
      <c r="J78" s="29">
        <v>72</v>
      </c>
      <c r="K78" s="97">
        <f t="shared" si="5"/>
        <v>9.0162037037037034E-3</v>
      </c>
      <c r="L78" s="29"/>
      <c r="M78" s="97"/>
      <c r="N78" s="29"/>
      <c r="O78" s="97"/>
      <c r="P78" s="29"/>
      <c r="Q78" s="97"/>
      <c r="R78" s="29">
        <v>10</v>
      </c>
      <c r="S78" s="97">
        <f>SUM(I78-$I$24)</f>
        <v>5.6365740740740716E-3</v>
      </c>
      <c r="T78" s="29"/>
      <c r="U78" s="97"/>
      <c r="V78" s="29"/>
      <c r="W78" s="97"/>
      <c r="X78" s="29"/>
      <c r="Y78" s="97"/>
      <c r="Z78" s="29"/>
      <c r="AA78" s="97"/>
      <c r="AB78" s="29"/>
      <c r="AC78" s="97"/>
      <c r="AD78" s="29"/>
      <c r="AE78" s="97"/>
    </row>
    <row r="79" spans="2:31" ht="15" customHeight="1" x14ac:dyDescent="0.25">
      <c r="B79" s="20">
        <v>237</v>
      </c>
      <c r="C79" s="101" t="s">
        <v>263</v>
      </c>
      <c r="D79" s="20" t="s">
        <v>264</v>
      </c>
      <c r="E79" s="20" t="s">
        <v>25</v>
      </c>
      <c r="F79" s="20" t="s">
        <v>21</v>
      </c>
      <c r="G79" s="20" t="s">
        <v>27</v>
      </c>
      <c r="H79" s="21" t="s">
        <v>36</v>
      </c>
      <c r="I79" s="35">
        <v>3.0833333333333334E-2</v>
      </c>
      <c r="J79" s="29">
        <v>73</v>
      </c>
      <c r="K79" s="97">
        <f t="shared" si="5"/>
        <v>9.0509259259259275E-3</v>
      </c>
      <c r="L79" s="29"/>
      <c r="M79" s="97"/>
      <c r="N79" s="29">
        <v>20</v>
      </c>
      <c r="O79" s="97">
        <f>SUM(I79-$I$7)</f>
        <v>9.0509259259259275E-3</v>
      </c>
      <c r="P79" s="29"/>
      <c r="Q79" s="97"/>
      <c r="R79" s="29"/>
      <c r="S79" s="97"/>
      <c r="T79" s="29"/>
      <c r="U79" s="97"/>
      <c r="V79" s="29"/>
      <c r="W79" s="97"/>
      <c r="X79" s="29"/>
      <c r="Y79" s="97"/>
      <c r="Z79" s="29"/>
      <c r="AA79" s="97"/>
      <c r="AB79" s="29"/>
      <c r="AC79" s="97"/>
      <c r="AD79" s="29"/>
      <c r="AE79" s="97"/>
    </row>
    <row r="80" spans="2:31" ht="15" customHeight="1" x14ac:dyDescent="0.25">
      <c r="B80" s="20">
        <v>136</v>
      </c>
      <c r="C80" s="101" t="s">
        <v>231</v>
      </c>
      <c r="D80" s="20" t="s">
        <v>228</v>
      </c>
      <c r="E80" s="20" t="s">
        <v>25</v>
      </c>
      <c r="F80" s="20" t="s">
        <v>21</v>
      </c>
      <c r="G80" s="20" t="s">
        <v>27</v>
      </c>
      <c r="H80" s="21" t="s">
        <v>38</v>
      </c>
      <c r="I80" s="35">
        <v>3.0879629629629632E-2</v>
      </c>
      <c r="J80" s="29">
        <v>74</v>
      </c>
      <c r="K80" s="97">
        <f t="shared" si="5"/>
        <v>9.0972222222222253E-3</v>
      </c>
      <c r="L80" s="29"/>
      <c r="M80" s="97"/>
      <c r="N80" s="29"/>
      <c r="O80" s="97"/>
      <c r="P80" s="29"/>
      <c r="Q80" s="97"/>
      <c r="R80" s="29">
        <v>11</v>
      </c>
      <c r="S80" s="97">
        <f>SUM(I80-$I$24)</f>
        <v>5.7175925925925936E-3</v>
      </c>
      <c r="T80" s="29"/>
      <c r="U80" s="97"/>
      <c r="V80" s="29"/>
      <c r="W80" s="97"/>
      <c r="X80" s="29"/>
      <c r="Y80" s="97"/>
      <c r="Z80" s="29"/>
      <c r="AA80" s="97"/>
      <c r="AB80" s="29"/>
      <c r="AC80" s="97"/>
      <c r="AD80" s="29"/>
      <c r="AE80" s="97"/>
    </row>
    <row r="81" spans="2:31" ht="15" customHeight="1" x14ac:dyDescent="0.25">
      <c r="B81" s="20">
        <v>41</v>
      </c>
      <c r="C81" s="101" t="s">
        <v>122</v>
      </c>
      <c r="D81" s="20" t="s">
        <v>123</v>
      </c>
      <c r="E81" s="20" t="s">
        <v>25</v>
      </c>
      <c r="F81" s="20" t="s">
        <v>21</v>
      </c>
      <c r="G81" s="20" t="s">
        <v>26</v>
      </c>
      <c r="H81" s="21" t="s">
        <v>35</v>
      </c>
      <c r="I81" s="35">
        <v>3.0925925925925926E-2</v>
      </c>
      <c r="J81" s="92">
        <v>75</v>
      </c>
      <c r="K81" s="97">
        <f t="shared" si="5"/>
        <v>9.1435185185185196E-3</v>
      </c>
      <c r="L81" s="29">
        <v>29</v>
      </c>
      <c r="M81" s="97">
        <f>SUM(I81-$I$8)</f>
        <v>8.8888888888888906E-3</v>
      </c>
      <c r="N81" s="29"/>
      <c r="O81" s="97"/>
      <c r="P81" s="29"/>
      <c r="Q81" s="97"/>
      <c r="R81" s="29"/>
      <c r="S81" s="97"/>
      <c r="T81" s="29"/>
      <c r="U81" s="97"/>
      <c r="V81" s="29"/>
      <c r="W81" s="97"/>
      <c r="X81" s="29"/>
      <c r="Y81" s="97"/>
      <c r="Z81" s="29">
        <v>5</v>
      </c>
      <c r="AA81" s="97">
        <f>SUM(I81-$I$54)</f>
        <v>2.1759259259259284E-3</v>
      </c>
      <c r="AB81" s="29">
        <v>5</v>
      </c>
      <c r="AC81" s="97">
        <f>SUM(I81-$I$54)</f>
        <v>2.1759259259259284E-3</v>
      </c>
      <c r="AD81" s="29"/>
      <c r="AE81" s="97"/>
    </row>
    <row r="82" spans="2:31" ht="15" customHeight="1" x14ac:dyDescent="0.25">
      <c r="B82" s="20">
        <v>180</v>
      </c>
      <c r="C82" s="101" t="s">
        <v>161</v>
      </c>
      <c r="D82" s="20"/>
      <c r="E82" s="20" t="s">
        <v>25</v>
      </c>
      <c r="F82" s="20" t="s">
        <v>22</v>
      </c>
      <c r="G82" s="20" t="s">
        <v>27</v>
      </c>
      <c r="H82" s="21" t="s">
        <v>130</v>
      </c>
      <c r="I82" s="35">
        <v>3.1180555555555555E-2</v>
      </c>
      <c r="J82" s="29">
        <v>76</v>
      </c>
      <c r="K82" s="97">
        <f t="shared" si="5"/>
        <v>9.3981481481481485E-3</v>
      </c>
      <c r="L82" s="29"/>
      <c r="M82" s="97"/>
      <c r="N82" s="29"/>
      <c r="O82" s="97"/>
      <c r="P82" s="29"/>
      <c r="Q82" s="97"/>
      <c r="R82" s="29"/>
      <c r="S82" s="97"/>
      <c r="T82" s="39">
        <v>3</v>
      </c>
      <c r="U82" s="97">
        <f>SUM(I82-$I$14)</f>
        <v>7.4999999999999997E-3</v>
      </c>
      <c r="V82" s="29"/>
      <c r="W82" s="97"/>
      <c r="X82" s="29"/>
      <c r="Y82" s="97"/>
      <c r="Z82" s="29"/>
      <c r="AA82" s="97"/>
      <c r="AB82" s="29"/>
      <c r="AC82" s="97"/>
      <c r="AD82" s="29"/>
      <c r="AE82" s="97"/>
    </row>
    <row r="83" spans="2:31" ht="15" customHeight="1" x14ac:dyDescent="0.25">
      <c r="B83" s="20">
        <v>27</v>
      </c>
      <c r="C83" s="101" t="s">
        <v>108</v>
      </c>
      <c r="D83" s="20" t="s">
        <v>114</v>
      </c>
      <c r="E83" s="20" t="s">
        <v>25</v>
      </c>
      <c r="F83" s="20" t="s">
        <v>21</v>
      </c>
      <c r="G83" s="20" t="s">
        <v>27</v>
      </c>
      <c r="H83" s="21" t="s">
        <v>38</v>
      </c>
      <c r="I83" s="35">
        <v>3.1203703703703702E-2</v>
      </c>
      <c r="J83" s="29">
        <v>77</v>
      </c>
      <c r="K83" s="97">
        <f t="shared" si="5"/>
        <v>9.4212962962962957E-3</v>
      </c>
      <c r="L83" s="29"/>
      <c r="M83" s="97"/>
      <c r="N83" s="29"/>
      <c r="O83" s="97"/>
      <c r="P83" s="29"/>
      <c r="Q83" s="97"/>
      <c r="R83" s="29">
        <v>12</v>
      </c>
      <c r="S83" s="97">
        <f t="shared" ref="S83:S84" si="9">SUM(I83-$I$24)</f>
        <v>6.0416666666666639E-3</v>
      </c>
      <c r="T83" s="29"/>
      <c r="U83" s="97"/>
      <c r="V83" s="29"/>
      <c r="W83" s="97"/>
      <c r="X83" s="29"/>
      <c r="Y83" s="97"/>
      <c r="Z83" s="29"/>
      <c r="AA83" s="97"/>
      <c r="AB83" s="29"/>
      <c r="AC83" s="97"/>
      <c r="AD83" s="29"/>
      <c r="AE83" s="97"/>
    </row>
    <row r="84" spans="2:31" ht="15" customHeight="1" x14ac:dyDescent="0.25">
      <c r="B84" s="20">
        <v>258</v>
      </c>
      <c r="C84" s="101" t="s">
        <v>239</v>
      </c>
      <c r="D84" s="20" t="s">
        <v>240</v>
      </c>
      <c r="E84" s="20" t="s">
        <v>25</v>
      </c>
      <c r="F84" s="20" t="s">
        <v>21</v>
      </c>
      <c r="G84" s="20" t="s">
        <v>27</v>
      </c>
      <c r="H84" s="21" t="s">
        <v>38</v>
      </c>
      <c r="I84" s="35">
        <v>3.1284722222222221E-2</v>
      </c>
      <c r="J84" s="29">
        <v>78</v>
      </c>
      <c r="K84" s="97">
        <f t="shared" si="5"/>
        <v>9.5023148148148141E-3</v>
      </c>
      <c r="L84" s="29"/>
      <c r="M84" s="97"/>
      <c r="N84" s="29"/>
      <c r="O84" s="97"/>
      <c r="P84" s="29"/>
      <c r="Q84" s="97"/>
      <c r="R84" s="29">
        <v>13</v>
      </c>
      <c r="S84" s="97">
        <f t="shared" si="9"/>
        <v>6.1226851851851824E-3</v>
      </c>
      <c r="T84" s="29"/>
      <c r="U84" s="97"/>
      <c r="V84" s="29"/>
      <c r="W84" s="97"/>
      <c r="X84" s="29"/>
      <c r="Y84" s="97"/>
      <c r="Z84" s="29"/>
      <c r="AA84" s="97"/>
      <c r="AB84" s="29"/>
      <c r="AC84" s="97"/>
      <c r="AD84" s="29"/>
      <c r="AE84" s="97"/>
    </row>
    <row r="85" spans="2:31" ht="15" customHeight="1" x14ac:dyDescent="0.25">
      <c r="B85" s="20">
        <v>253</v>
      </c>
      <c r="C85" s="101" t="s">
        <v>214</v>
      </c>
      <c r="D85" s="20" t="s">
        <v>215</v>
      </c>
      <c r="E85" s="20" t="s">
        <v>25</v>
      </c>
      <c r="F85" s="20" t="s">
        <v>21</v>
      </c>
      <c r="G85" s="20" t="s">
        <v>27</v>
      </c>
      <c r="H85" s="21" t="s">
        <v>35</v>
      </c>
      <c r="I85" s="35">
        <v>3.1296296296296301E-2</v>
      </c>
      <c r="J85" s="29">
        <v>79</v>
      </c>
      <c r="K85" s="97">
        <f t="shared" si="5"/>
        <v>9.5138888888888946E-3</v>
      </c>
      <c r="L85" s="29">
        <v>30</v>
      </c>
      <c r="M85" s="97">
        <f>SUM(I85-$I$8)</f>
        <v>9.2592592592592657E-3</v>
      </c>
      <c r="N85" s="29"/>
      <c r="O85" s="97"/>
      <c r="P85" s="29"/>
      <c r="Q85" s="97"/>
      <c r="R85" s="29"/>
      <c r="S85" s="97"/>
      <c r="T85" s="29"/>
      <c r="U85" s="97"/>
      <c r="V85" s="29"/>
      <c r="W85" s="97"/>
      <c r="X85" s="29"/>
      <c r="Y85" s="97"/>
      <c r="Z85" s="29"/>
      <c r="AA85" s="97"/>
      <c r="AB85" s="29"/>
      <c r="AC85" s="97"/>
      <c r="AD85" s="29"/>
      <c r="AE85" s="97"/>
    </row>
    <row r="86" spans="2:31" ht="15" customHeight="1" x14ac:dyDescent="0.25">
      <c r="B86" s="20">
        <v>159</v>
      </c>
      <c r="C86" s="101" t="s">
        <v>186</v>
      </c>
      <c r="D86" s="20" t="s">
        <v>187</v>
      </c>
      <c r="E86" s="20" t="s">
        <v>25</v>
      </c>
      <c r="F86" s="20" t="s">
        <v>21</v>
      </c>
      <c r="G86" s="20" t="s">
        <v>27</v>
      </c>
      <c r="H86" s="21" t="s">
        <v>36</v>
      </c>
      <c r="I86" s="35">
        <v>3.1469907407407412E-2</v>
      </c>
      <c r="J86" s="29">
        <v>80</v>
      </c>
      <c r="K86" s="97">
        <f t="shared" si="5"/>
        <v>9.6875000000000051E-3</v>
      </c>
      <c r="L86" s="29"/>
      <c r="M86" s="97"/>
      <c r="N86" s="29">
        <v>21</v>
      </c>
      <c r="O86" s="97">
        <f>SUM(I86-$I$7)</f>
        <v>9.6875000000000051E-3</v>
      </c>
      <c r="P86" s="29"/>
      <c r="Q86" s="97"/>
      <c r="R86" s="29"/>
      <c r="S86" s="97"/>
      <c r="T86" s="29"/>
      <c r="U86" s="97"/>
      <c r="V86" s="29"/>
      <c r="W86" s="97"/>
      <c r="X86" s="29"/>
      <c r="Y86" s="97"/>
      <c r="Z86" s="29"/>
      <c r="AA86" s="97"/>
      <c r="AB86" s="29"/>
      <c r="AC86" s="97"/>
      <c r="AD86" s="29"/>
      <c r="AE86" s="97"/>
    </row>
    <row r="87" spans="2:31" ht="15" customHeight="1" x14ac:dyDescent="0.25">
      <c r="B87" s="20">
        <v>42</v>
      </c>
      <c r="C87" s="101" t="s">
        <v>124</v>
      </c>
      <c r="D87" s="20"/>
      <c r="E87" s="20" t="s">
        <v>25</v>
      </c>
      <c r="F87" s="20" t="s">
        <v>21</v>
      </c>
      <c r="G87" s="20" t="s">
        <v>27</v>
      </c>
      <c r="H87" s="21" t="s">
        <v>38</v>
      </c>
      <c r="I87" s="35">
        <v>3.1643518518518522E-2</v>
      </c>
      <c r="J87" s="29">
        <v>81</v>
      </c>
      <c r="K87" s="97">
        <f t="shared" si="5"/>
        <v>9.8611111111111156E-3</v>
      </c>
      <c r="L87" s="29"/>
      <c r="M87" s="97"/>
      <c r="N87" s="29"/>
      <c r="O87" s="97"/>
      <c r="P87" s="29"/>
      <c r="Q87" s="97"/>
      <c r="R87" s="29">
        <v>14</v>
      </c>
      <c r="S87" s="97">
        <f>SUM(I87-$I$24)</f>
        <v>6.4814814814814839E-3</v>
      </c>
      <c r="T87" s="29"/>
      <c r="U87" s="97"/>
      <c r="V87" s="29"/>
      <c r="W87" s="97"/>
      <c r="X87" s="29"/>
      <c r="Y87" s="97"/>
      <c r="Z87" s="29"/>
      <c r="AA87" s="97"/>
      <c r="AB87" s="29"/>
      <c r="AC87" s="97"/>
      <c r="AD87" s="29"/>
      <c r="AE87" s="97"/>
    </row>
    <row r="88" spans="2:31" ht="15" customHeight="1" x14ac:dyDescent="0.25">
      <c r="B88" s="20">
        <v>133</v>
      </c>
      <c r="C88" s="101" t="s">
        <v>221</v>
      </c>
      <c r="D88" s="20"/>
      <c r="E88" s="20" t="s">
        <v>25</v>
      </c>
      <c r="F88" s="20" t="s">
        <v>22</v>
      </c>
      <c r="G88" s="20" t="s">
        <v>27</v>
      </c>
      <c r="H88" s="21" t="s">
        <v>110</v>
      </c>
      <c r="I88" s="35">
        <v>3.1817129629629633E-2</v>
      </c>
      <c r="J88" s="92">
        <v>82</v>
      </c>
      <c r="K88" s="97">
        <f t="shared" si="5"/>
        <v>1.0034722222222226E-2</v>
      </c>
      <c r="L88" s="29"/>
      <c r="M88" s="97"/>
      <c r="N88" s="29"/>
      <c r="O88" s="97"/>
      <c r="P88" s="29"/>
      <c r="Q88" s="97"/>
      <c r="R88" s="29"/>
      <c r="S88" s="97"/>
      <c r="T88" s="29"/>
      <c r="U88" s="97"/>
      <c r="V88" s="29">
        <v>5</v>
      </c>
      <c r="W88" s="97">
        <f>SUM(I88-$I$51)</f>
        <v>3.6342592592592607E-3</v>
      </c>
      <c r="X88" s="29"/>
      <c r="Y88" s="97"/>
      <c r="Z88" s="29"/>
      <c r="AA88" s="97"/>
      <c r="AB88" s="29"/>
      <c r="AC88" s="97"/>
      <c r="AD88" s="29"/>
      <c r="AE88" s="97"/>
    </row>
    <row r="89" spans="2:31" ht="15" customHeight="1" x14ac:dyDescent="0.25">
      <c r="B89" s="20">
        <v>234</v>
      </c>
      <c r="C89" s="101" t="s">
        <v>255</v>
      </c>
      <c r="D89" s="20" t="s">
        <v>251</v>
      </c>
      <c r="E89" s="20" t="s">
        <v>41</v>
      </c>
      <c r="F89" s="20" t="s">
        <v>22</v>
      </c>
      <c r="G89" s="20" t="s">
        <v>27</v>
      </c>
      <c r="H89" s="21" t="s">
        <v>159</v>
      </c>
      <c r="I89" s="35">
        <v>3.1990740740740743E-2</v>
      </c>
      <c r="J89" s="29">
        <v>83</v>
      </c>
      <c r="K89" s="97">
        <f t="shared" si="5"/>
        <v>1.0208333333333337E-2</v>
      </c>
      <c r="L89" s="29"/>
      <c r="M89" s="97"/>
      <c r="N89" s="29"/>
      <c r="O89" s="97"/>
      <c r="P89" s="29"/>
      <c r="Q89" s="97"/>
      <c r="R89" s="29"/>
      <c r="S89" s="97"/>
      <c r="T89" s="29"/>
      <c r="U89" s="97"/>
      <c r="V89" s="29"/>
      <c r="W89" s="97"/>
      <c r="X89" s="39">
        <v>1</v>
      </c>
      <c r="Y89" s="97"/>
      <c r="Z89" s="29"/>
      <c r="AA89" s="97"/>
      <c r="AB89" s="29"/>
      <c r="AC89" s="97"/>
      <c r="AD89" s="29"/>
      <c r="AE89" s="97"/>
    </row>
    <row r="90" spans="2:31" ht="15" customHeight="1" x14ac:dyDescent="0.25">
      <c r="B90" s="20">
        <v>233</v>
      </c>
      <c r="C90" s="101" t="s">
        <v>254</v>
      </c>
      <c r="D90" s="20" t="s">
        <v>251</v>
      </c>
      <c r="E90" s="20" t="s">
        <v>41</v>
      </c>
      <c r="F90" s="20" t="s">
        <v>21</v>
      </c>
      <c r="G90" s="20" t="s">
        <v>27</v>
      </c>
      <c r="H90" s="21" t="s">
        <v>37</v>
      </c>
      <c r="I90" s="35">
        <v>3.2164351851851854E-2</v>
      </c>
      <c r="J90" s="29">
        <v>84</v>
      </c>
      <c r="K90" s="97">
        <f t="shared" si="5"/>
        <v>1.0381944444444447E-2</v>
      </c>
      <c r="L90" s="29"/>
      <c r="M90" s="97"/>
      <c r="N90" s="29"/>
      <c r="O90" s="97"/>
      <c r="P90" s="29">
        <v>11</v>
      </c>
      <c r="Q90" s="97">
        <f>SUM(I90-$I$26)</f>
        <v>6.9097222222222233E-3</v>
      </c>
      <c r="R90" s="29"/>
      <c r="S90" s="97"/>
      <c r="T90" s="29"/>
      <c r="U90" s="97"/>
      <c r="V90" s="29"/>
      <c r="W90" s="97"/>
      <c r="X90" s="29"/>
      <c r="Y90" s="97"/>
      <c r="Z90" s="29"/>
      <c r="AA90" s="97"/>
      <c r="AB90" s="29"/>
      <c r="AC90" s="97"/>
      <c r="AD90" s="29"/>
      <c r="AE90" s="97"/>
    </row>
    <row r="91" spans="2:31" ht="15" customHeight="1" x14ac:dyDescent="0.25">
      <c r="B91" s="20">
        <v>161</v>
      </c>
      <c r="C91" s="101" t="s">
        <v>196</v>
      </c>
      <c r="D91" s="20" t="s">
        <v>197</v>
      </c>
      <c r="E91" s="20" t="s">
        <v>25</v>
      </c>
      <c r="F91" s="20" t="s">
        <v>21</v>
      </c>
      <c r="G91" s="20" t="s">
        <v>27</v>
      </c>
      <c r="H91" s="21" t="s">
        <v>38</v>
      </c>
      <c r="I91" s="35">
        <v>3.2337962962962964E-2</v>
      </c>
      <c r="J91" s="29">
        <v>85</v>
      </c>
      <c r="K91" s="97">
        <f t="shared" si="5"/>
        <v>1.0555555555555558E-2</v>
      </c>
      <c r="L91" s="29"/>
      <c r="M91" s="97"/>
      <c r="N91" s="29"/>
      <c r="O91" s="97"/>
      <c r="P91" s="29"/>
      <c r="Q91" s="97"/>
      <c r="R91" s="29">
        <v>15</v>
      </c>
      <c r="S91" s="97">
        <f>SUM(I91-$I$24)</f>
        <v>7.1759259259259259E-3</v>
      </c>
      <c r="T91" s="29"/>
      <c r="U91" s="97"/>
      <c r="V91" s="29"/>
      <c r="W91" s="97"/>
      <c r="X91" s="29"/>
      <c r="Y91" s="97"/>
      <c r="Z91" s="29"/>
      <c r="AA91" s="97"/>
      <c r="AB91" s="29"/>
      <c r="AC91" s="97"/>
      <c r="AD91" s="29"/>
      <c r="AE91" s="97"/>
    </row>
    <row r="92" spans="2:31" ht="15" customHeight="1" x14ac:dyDescent="0.25">
      <c r="B92" s="20">
        <v>66</v>
      </c>
      <c r="C92" s="101" t="s">
        <v>139</v>
      </c>
      <c r="D92" s="20"/>
      <c r="E92" s="20" t="s">
        <v>25</v>
      </c>
      <c r="F92" s="20" t="s">
        <v>21</v>
      </c>
      <c r="G92" s="20" t="s">
        <v>27</v>
      </c>
      <c r="H92" s="21" t="s">
        <v>35</v>
      </c>
      <c r="I92" s="35">
        <v>3.2476851851851847E-2</v>
      </c>
      <c r="J92" s="29">
        <v>86</v>
      </c>
      <c r="K92" s="97">
        <f t="shared" si="5"/>
        <v>1.069444444444444E-2</v>
      </c>
      <c r="L92" s="29">
        <v>32</v>
      </c>
      <c r="M92" s="97">
        <f>SUM(I92-$I$8)</f>
        <v>1.0439814814814811E-2</v>
      </c>
      <c r="N92" s="29"/>
      <c r="O92" s="97"/>
      <c r="P92" s="29"/>
      <c r="Q92" s="97"/>
      <c r="R92" s="29"/>
      <c r="S92" s="97"/>
      <c r="T92" s="29"/>
      <c r="U92" s="97"/>
      <c r="V92" s="29"/>
      <c r="W92" s="97"/>
      <c r="X92" s="29"/>
      <c r="Y92" s="97"/>
      <c r="Z92" s="29"/>
      <c r="AA92" s="97"/>
      <c r="AB92" s="29"/>
      <c r="AC92" s="97"/>
      <c r="AD92" s="29"/>
      <c r="AE92" s="97"/>
    </row>
    <row r="93" spans="2:31" ht="15" customHeight="1" x14ac:dyDescent="0.25">
      <c r="B93" s="20">
        <v>113</v>
      </c>
      <c r="C93" s="101" t="s">
        <v>181</v>
      </c>
      <c r="D93" s="20" t="s">
        <v>174</v>
      </c>
      <c r="E93" s="20" t="s">
        <v>25</v>
      </c>
      <c r="F93" s="20" t="s">
        <v>21</v>
      </c>
      <c r="G93" s="20" t="s">
        <v>27</v>
      </c>
      <c r="H93" s="21" t="s">
        <v>35</v>
      </c>
      <c r="I93" s="35">
        <v>3.2499999999999994E-2</v>
      </c>
      <c r="J93" s="29">
        <v>87</v>
      </c>
      <c r="K93" s="97">
        <f t="shared" si="5"/>
        <v>1.0717592592592588E-2</v>
      </c>
      <c r="L93" s="29">
        <v>33</v>
      </c>
      <c r="M93" s="97">
        <f>SUM(I93-$I$8)</f>
        <v>1.0462962962962959E-2</v>
      </c>
      <c r="N93" s="29"/>
      <c r="O93" s="97"/>
      <c r="P93" s="29"/>
      <c r="Q93" s="97"/>
      <c r="R93" s="29"/>
      <c r="S93" s="97"/>
      <c r="T93" s="29"/>
      <c r="U93" s="97"/>
      <c r="V93" s="29"/>
      <c r="W93" s="97"/>
      <c r="X93" s="29"/>
      <c r="Y93" s="97"/>
      <c r="Z93" s="29"/>
      <c r="AA93" s="97"/>
      <c r="AB93" s="29"/>
      <c r="AC93" s="97"/>
      <c r="AD93" s="29"/>
      <c r="AE93" s="97"/>
    </row>
    <row r="94" spans="2:31" ht="15" customHeight="1" x14ac:dyDescent="0.25">
      <c r="B94" s="20">
        <v>111</v>
      </c>
      <c r="C94" s="101" t="s">
        <v>173</v>
      </c>
      <c r="D94" s="20" t="s">
        <v>174</v>
      </c>
      <c r="E94" s="20" t="s">
        <v>25</v>
      </c>
      <c r="F94" s="20" t="s">
        <v>21</v>
      </c>
      <c r="G94" s="20" t="s">
        <v>27</v>
      </c>
      <c r="H94" s="21" t="s">
        <v>35</v>
      </c>
      <c r="I94" s="35">
        <v>3.2511574074074075E-2</v>
      </c>
      <c r="J94" s="29">
        <v>88</v>
      </c>
      <c r="K94" s="97">
        <f t="shared" si="5"/>
        <v>1.0729166666666668E-2</v>
      </c>
      <c r="L94" s="29">
        <v>31</v>
      </c>
      <c r="M94" s="97">
        <f>SUM(I94-$I$8)</f>
        <v>1.0474537037037039E-2</v>
      </c>
      <c r="N94" s="29"/>
      <c r="O94" s="97"/>
      <c r="P94" s="29"/>
      <c r="Q94" s="97"/>
      <c r="R94" s="29"/>
      <c r="S94" s="97"/>
      <c r="T94" s="29"/>
      <c r="U94" s="97"/>
      <c r="V94" s="29"/>
      <c r="W94" s="97"/>
      <c r="X94" s="29"/>
      <c r="Y94" s="97"/>
      <c r="Z94" s="29"/>
      <c r="AA94" s="97"/>
      <c r="AB94" s="29"/>
      <c r="AC94" s="97"/>
      <c r="AD94" s="29"/>
      <c r="AE94" s="97"/>
    </row>
    <row r="95" spans="2:31" s="89" customFormat="1" ht="15" customHeight="1" x14ac:dyDescent="0.25">
      <c r="B95" s="20">
        <v>194</v>
      </c>
      <c r="C95" s="101" t="s">
        <v>164</v>
      </c>
      <c r="D95" s="20"/>
      <c r="E95" s="20" t="s">
        <v>25</v>
      </c>
      <c r="F95" s="20" t="s">
        <v>21</v>
      </c>
      <c r="G95" s="20" t="s">
        <v>27</v>
      </c>
      <c r="H95" s="21" t="s">
        <v>38</v>
      </c>
      <c r="I95" s="35">
        <v>3.2534722222222222E-2</v>
      </c>
      <c r="J95" s="92">
        <v>89</v>
      </c>
      <c r="K95" s="97">
        <f t="shared" si="5"/>
        <v>1.0752314814814815E-2</v>
      </c>
      <c r="L95" s="29"/>
      <c r="M95" s="97"/>
      <c r="N95" s="29"/>
      <c r="O95" s="97"/>
      <c r="P95" s="29"/>
      <c r="Q95" s="97"/>
      <c r="R95" s="29">
        <v>16</v>
      </c>
      <c r="S95" s="97">
        <f>SUM(I95-$I$24)</f>
        <v>7.3726851851851835E-3</v>
      </c>
      <c r="T95" s="29"/>
      <c r="U95" s="97"/>
      <c r="V95" s="29"/>
      <c r="W95" s="97"/>
      <c r="X95" s="29"/>
      <c r="Y95" s="97"/>
      <c r="Z95" s="29"/>
      <c r="AA95" s="97"/>
      <c r="AB95" s="29"/>
      <c r="AC95" s="97"/>
      <c r="AD95" s="29"/>
      <c r="AE95" s="97"/>
    </row>
    <row r="96" spans="2:31" ht="15" customHeight="1" x14ac:dyDescent="0.25">
      <c r="B96" s="20">
        <v>144</v>
      </c>
      <c r="C96" s="101" t="s">
        <v>224</v>
      </c>
      <c r="D96" s="20"/>
      <c r="E96" s="20" t="s">
        <v>25</v>
      </c>
      <c r="F96" s="20" t="s">
        <v>21</v>
      </c>
      <c r="G96" s="20" t="s">
        <v>27</v>
      </c>
      <c r="H96" s="21" t="s">
        <v>36</v>
      </c>
      <c r="I96" s="35">
        <v>3.2557870370370369E-2</v>
      </c>
      <c r="J96" s="29">
        <v>90</v>
      </c>
      <c r="K96" s="97">
        <f t="shared" si="5"/>
        <v>1.0775462962962962E-2</v>
      </c>
      <c r="L96" s="29"/>
      <c r="M96" s="97"/>
      <c r="N96" s="29">
        <v>22</v>
      </c>
      <c r="O96" s="97">
        <f>SUM(I96-$I$7)</f>
        <v>1.0775462962962962E-2</v>
      </c>
      <c r="P96" s="29"/>
      <c r="Q96" s="97"/>
      <c r="R96" s="29"/>
      <c r="S96" s="97"/>
      <c r="T96" s="29"/>
      <c r="U96" s="97"/>
      <c r="V96" s="29"/>
      <c r="W96" s="97"/>
      <c r="X96" s="29"/>
      <c r="Y96" s="97"/>
      <c r="Z96" s="29"/>
      <c r="AA96" s="97"/>
      <c r="AB96" s="29"/>
      <c r="AC96" s="97"/>
      <c r="AD96" s="29"/>
      <c r="AE96" s="97"/>
    </row>
    <row r="97" spans="2:31" ht="15" customHeight="1" x14ac:dyDescent="0.25">
      <c r="B97" s="20">
        <v>242</v>
      </c>
      <c r="C97" s="101" t="s">
        <v>256</v>
      </c>
      <c r="D97" s="20" t="s">
        <v>257</v>
      </c>
      <c r="E97" s="20" t="s">
        <v>25</v>
      </c>
      <c r="F97" s="20" t="s">
        <v>21</v>
      </c>
      <c r="G97" s="20" t="s">
        <v>27</v>
      </c>
      <c r="H97" s="21" t="s">
        <v>35</v>
      </c>
      <c r="I97" s="35">
        <v>3.2881944444444443E-2</v>
      </c>
      <c r="J97" s="29">
        <v>91</v>
      </c>
      <c r="K97" s="97">
        <f t="shared" si="5"/>
        <v>1.1099537037037036E-2</v>
      </c>
      <c r="L97" s="29">
        <v>34</v>
      </c>
      <c r="M97" s="97">
        <f>SUM(I97-$I$8)</f>
        <v>1.0844907407407407E-2</v>
      </c>
      <c r="N97" s="29"/>
      <c r="O97" s="97"/>
      <c r="P97" s="29"/>
      <c r="Q97" s="97"/>
      <c r="R97" s="29"/>
      <c r="S97" s="97"/>
      <c r="T97" s="29"/>
      <c r="U97" s="97"/>
      <c r="V97" s="29"/>
      <c r="W97" s="97"/>
      <c r="X97" s="29"/>
      <c r="Y97" s="97"/>
      <c r="Z97" s="29"/>
      <c r="AA97" s="97"/>
      <c r="AB97" s="29"/>
      <c r="AC97" s="97"/>
      <c r="AD97" s="29"/>
      <c r="AE97" s="97"/>
    </row>
    <row r="98" spans="2:31" ht="15" customHeight="1" x14ac:dyDescent="0.25">
      <c r="B98" s="20">
        <v>150</v>
      </c>
      <c r="C98" s="101" t="s">
        <v>252</v>
      </c>
      <c r="D98" s="20" t="s">
        <v>257</v>
      </c>
      <c r="E98" s="20" t="s">
        <v>25</v>
      </c>
      <c r="F98" s="20" t="s">
        <v>22</v>
      </c>
      <c r="G98" s="20" t="s">
        <v>27</v>
      </c>
      <c r="H98" s="21" t="s">
        <v>130</v>
      </c>
      <c r="I98" s="35">
        <v>3.2962962962962965E-2</v>
      </c>
      <c r="J98" s="29">
        <v>92</v>
      </c>
      <c r="K98" s="97">
        <f t="shared" si="5"/>
        <v>1.1180555555555558E-2</v>
      </c>
      <c r="L98" s="29"/>
      <c r="M98" s="97"/>
      <c r="N98" s="29"/>
      <c r="O98" s="97"/>
      <c r="P98" s="29"/>
      <c r="Q98" s="97"/>
      <c r="R98" s="29"/>
      <c r="S98" s="97"/>
      <c r="T98" s="29">
        <v>4</v>
      </c>
      <c r="U98" s="97">
        <f>SUM(I98-$I$14)</f>
        <v>9.2824074074074094E-3</v>
      </c>
      <c r="V98" s="29"/>
      <c r="W98" s="97"/>
      <c r="X98" s="29"/>
      <c r="Y98" s="97"/>
      <c r="Z98" s="29"/>
      <c r="AA98" s="97"/>
      <c r="AB98" s="29"/>
      <c r="AC98" s="97"/>
      <c r="AD98" s="29"/>
      <c r="AE98" s="97"/>
    </row>
    <row r="99" spans="2:31" ht="15" customHeight="1" x14ac:dyDescent="0.25">
      <c r="B99" s="20">
        <v>257</v>
      </c>
      <c r="C99" s="101" t="s">
        <v>232</v>
      </c>
      <c r="D99" s="20" t="s">
        <v>233</v>
      </c>
      <c r="E99" s="20" t="s">
        <v>25</v>
      </c>
      <c r="F99" s="20" t="s">
        <v>22</v>
      </c>
      <c r="G99" s="20" t="s">
        <v>27</v>
      </c>
      <c r="H99" s="21" t="s">
        <v>159</v>
      </c>
      <c r="I99" s="35">
        <v>3.3067129629629634E-2</v>
      </c>
      <c r="J99" s="29">
        <v>93</v>
      </c>
      <c r="K99" s="97">
        <f t="shared" si="5"/>
        <v>1.1284722222222227E-2</v>
      </c>
      <c r="L99" s="29"/>
      <c r="M99" s="97"/>
      <c r="N99" s="29"/>
      <c r="O99" s="97"/>
      <c r="P99" s="29"/>
      <c r="Q99" s="97"/>
      <c r="R99" s="29"/>
      <c r="S99" s="97"/>
      <c r="T99" s="29"/>
      <c r="U99" s="97"/>
      <c r="V99" s="29"/>
      <c r="W99" s="97"/>
      <c r="X99" s="39">
        <v>2</v>
      </c>
      <c r="Y99" s="97">
        <f>SUM(I99-$I$89)</f>
        <v>1.0763888888888906E-3</v>
      </c>
      <c r="Z99" s="29"/>
      <c r="AA99" s="97"/>
      <c r="AB99" s="29"/>
      <c r="AC99" s="97"/>
      <c r="AD99" s="29"/>
      <c r="AE99" s="97"/>
    </row>
    <row r="100" spans="2:31" ht="15" customHeight="1" x14ac:dyDescent="0.25">
      <c r="B100" s="20">
        <v>68</v>
      </c>
      <c r="C100" s="101" t="s">
        <v>141</v>
      </c>
      <c r="D100" s="20" t="s">
        <v>114</v>
      </c>
      <c r="E100" s="20" t="s">
        <v>25</v>
      </c>
      <c r="F100" s="20" t="s">
        <v>22</v>
      </c>
      <c r="G100" s="20" t="s">
        <v>27</v>
      </c>
      <c r="H100" s="21" t="s">
        <v>130</v>
      </c>
      <c r="I100" s="35">
        <v>3.3275462962962958E-2</v>
      </c>
      <c r="J100" s="29">
        <v>94</v>
      </c>
      <c r="K100" s="97">
        <f t="shared" si="5"/>
        <v>1.1493055555555552E-2</v>
      </c>
      <c r="L100" s="29"/>
      <c r="M100" s="97"/>
      <c r="N100" s="29"/>
      <c r="O100" s="97"/>
      <c r="P100" s="29"/>
      <c r="Q100" s="97"/>
      <c r="R100" s="29"/>
      <c r="S100" s="97"/>
      <c r="T100" s="29">
        <v>5</v>
      </c>
      <c r="U100" s="97">
        <f>SUM(I100-$I$14)</f>
        <v>9.5949074074074027E-3</v>
      </c>
      <c r="V100" s="29"/>
      <c r="W100" s="97"/>
      <c r="X100" s="29"/>
      <c r="Y100" s="97"/>
      <c r="Z100" s="29"/>
      <c r="AA100" s="97"/>
      <c r="AB100" s="29"/>
      <c r="AC100" s="97"/>
      <c r="AD100" s="29"/>
      <c r="AE100" s="97"/>
    </row>
    <row r="101" spans="2:31" ht="15" customHeight="1" x14ac:dyDescent="0.25">
      <c r="B101" s="20">
        <v>57</v>
      </c>
      <c r="C101" s="101" t="s">
        <v>131</v>
      </c>
      <c r="D101" s="20"/>
      <c r="E101" s="20" t="s">
        <v>25</v>
      </c>
      <c r="F101" s="20" t="s">
        <v>21</v>
      </c>
      <c r="G101" s="20" t="s">
        <v>26</v>
      </c>
      <c r="H101" s="21" t="s">
        <v>35</v>
      </c>
      <c r="I101" s="35">
        <v>3.335648148148148E-2</v>
      </c>
      <c r="J101" s="29">
        <v>95</v>
      </c>
      <c r="K101" s="97">
        <f t="shared" si="5"/>
        <v>1.1574074074074073E-2</v>
      </c>
      <c r="L101" s="29">
        <v>25</v>
      </c>
      <c r="M101" s="97">
        <f>SUM(I101-$I$8)</f>
        <v>1.1319444444444444E-2</v>
      </c>
      <c r="N101" s="29"/>
      <c r="O101" s="97"/>
      <c r="P101" s="29"/>
      <c r="Q101" s="97"/>
      <c r="R101" s="29"/>
      <c r="S101" s="97"/>
      <c r="T101" s="29"/>
      <c r="U101" s="97"/>
      <c r="V101" s="29"/>
      <c r="W101" s="97"/>
      <c r="X101" s="29"/>
      <c r="Y101" s="97"/>
      <c r="Z101" s="29">
        <v>6</v>
      </c>
      <c r="AA101" s="97">
        <f>SUM(I101-$I$54)</f>
        <v>4.6064814814814822E-3</v>
      </c>
      <c r="AB101" s="29">
        <v>6</v>
      </c>
      <c r="AC101" s="97">
        <f>SUM(I101-$I$54)</f>
        <v>4.6064814814814822E-3</v>
      </c>
      <c r="AD101" s="29"/>
      <c r="AE101" s="97"/>
    </row>
    <row r="102" spans="2:31" ht="15" customHeight="1" x14ac:dyDescent="0.25">
      <c r="B102" s="20">
        <v>61</v>
      </c>
      <c r="C102" s="101" t="s">
        <v>133</v>
      </c>
      <c r="D102" s="20"/>
      <c r="E102" s="20" t="s">
        <v>25</v>
      </c>
      <c r="F102" s="20" t="s">
        <v>21</v>
      </c>
      <c r="G102" s="20" t="s">
        <v>27</v>
      </c>
      <c r="H102" s="21" t="s">
        <v>35</v>
      </c>
      <c r="I102" s="35">
        <v>3.3391203703703708E-2</v>
      </c>
      <c r="J102" s="92">
        <v>96</v>
      </c>
      <c r="K102" s="97">
        <f t="shared" si="5"/>
        <v>1.1608796296296301E-2</v>
      </c>
      <c r="L102" s="29">
        <v>36</v>
      </c>
      <c r="M102" s="97">
        <f>SUM(I102-$I$8)</f>
        <v>1.1354166666666672E-2</v>
      </c>
      <c r="N102" s="29"/>
      <c r="O102" s="97"/>
      <c r="P102" s="29"/>
      <c r="Q102" s="97"/>
      <c r="R102" s="29"/>
      <c r="S102" s="97"/>
      <c r="T102" s="29"/>
      <c r="U102" s="97"/>
      <c r="V102" s="29"/>
      <c r="W102" s="97"/>
      <c r="X102" s="29"/>
      <c r="Y102" s="97"/>
      <c r="Z102" s="29"/>
      <c r="AA102" s="97"/>
      <c r="AB102" s="29"/>
      <c r="AC102" s="97"/>
      <c r="AD102" s="29"/>
      <c r="AE102" s="97"/>
    </row>
    <row r="103" spans="2:31" ht="15" customHeight="1" x14ac:dyDescent="0.25">
      <c r="B103" s="20">
        <v>75</v>
      </c>
      <c r="C103" s="101" t="s">
        <v>176</v>
      </c>
      <c r="D103" s="20" t="s">
        <v>171</v>
      </c>
      <c r="E103" s="20" t="s">
        <v>25</v>
      </c>
      <c r="F103" s="20" t="s">
        <v>22</v>
      </c>
      <c r="G103" s="20" t="s">
        <v>27</v>
      </c>
      <c r="H103" s="21" t="s">
        <v>130</v>
      </c>
      <c r="I103" s="35">
        <v>3.3402777777777774E-2</v>
      </c>
      <c r="J103" s="29">
        <v>97</v>
      </c>
      <c r="K103" s="97">
        <f t="shared" si="5"/>
        <v>1.1620370370370368E-2</v>
      </c>
      <c r="L103" s="29"/>
      <c r="M103" s="97"/>
      <c r="N103" s="29"/>
      <c r="O103" s="97"/>
      <c r="P103" s="29"/>
      <c r="Q103" s="97"/>
      <c r="R103" s="29"/>
      <c r="S103" s="97"/>
      <c r="T103" s="29">
        <v>6</v>
      </c>
      <c r="U103" s="97">
        <f>SUM(I103-$I$14)</f>
        <v>9.7222222222222189E-3</v>
      </c>
      <c r="V103" s="29"/>
      <c r="W103" s="97"/>
      <c r="X103" s="29"/>
      <c r="Y103" s="97"/>
      <c r="Z103" s="29"/>
      <c r="AA103" s="97"/>
      <c r="AB103" s="29"/>
      <c r="AC103" s="97"/>
      <c r="AD103" s="29"/>
      <c r="AE103" s="97"/>
    </row>
    <row r="104" spans="2:31" s="89" customFormat="1" ht="15" customHeight="1" x14ac:dyDescent="0.25">
      <c r="B104" s="20">
        <v>243</v>
      </c>
      <c r="C104" s="101" t="s">
        <v>261</v>
      </c>
      <c r="D104" s="20" t="s">
        <v>262</v>
      </c>
      <c r="E104" s="20" t="s">
        <v>25</v>
      </c>
      <c r="F104" s="20" t="s">
        <v>22</v>
      </c>
      <c r="G104" s="20" t="s">
        <v>27</v>
      </c>
      <c r="H104" s="21" t="s">
        <v>110</v>
      </c>
      <c r="I104" s="35">
        <v>3.3692129629629627E-2</v>
      </c>
      <c r="J104" s="29">
        <v>98</v>
      </c>
      <c r="K104" s="97">
        <f t="shared" ref="K104:K127" si="10">SUM(I104-$I$7)</f>
        <v>1.1909722222222221E-2</v>
      </c>
      <c r="L104" s="29"/>
      <c r="M104" s="97"/>
      <c r="N104" s="29"/>
      <c r="O104" s="97"/>
      <c r="P104" s="29"/>
      <c r="Q104" s="97"/>
      <c r="R104" s="29"/>
      <c r="S104" s="97"/>
      <c r="T104" s="29"/>
      <c r="U104" s="97"/>
      <c r="V104" s="29">
        <v>6</v>
      </c>
      <c r="W104" s="97">
        <f>SUM(I104-$I$51)</f>
        <v>5.5092592592592554E-3</v>
      </c>
      <c r="X104" s="29"/>
      <c r="Y104" s="97"/>
      <c r="Z104" s="29"/>
      <c r="AA104" s="97"/>
      <c r="AB104" s="29"/>
      <c r="AC104" s="97"/>
      <c r="AD104" s="29"/>
      <c r="AE104" s="97"/>
    </row>
    <row r="105" spans="2:31" x14ac:dyDescent="0.25">
      <c r="B105" s="20">
        <v>47</v>
      </c>
      <c r="C105" s="101" t="s">
        <v>126</v>
      </c>
      <c r="D105" s="20"/>
      <c r="E105" s="20" t="s">
        <v>25</v>
      </c>
      <c r="F105" s="20" t="s">
        <v>21</v>
      </c>
      <c r="G105" s="20" t="s">
        <v>27</v>
      </c>
      <c r="H105" s="21" t="s">
        <v>35</v>
      </c>
      <c r="I105" s="35">
        <v>3.3738425925925929E-2</v>
      </c>
      <c r="J105" s="29">
        <v>99</v>
      </c>
      <c r="K105" s="97">
        <f t="shared" si="10"/>
        <v>1.1956018518518522E-2</v>
      </c>
      <c r="L105" s="29">
        <v>35</v>
      </c>
      <c r="M105" s="97">
        <f>SUM(I105-$I$8)</f>
        <v>1.1701388888888893E-2</v>
      </c>
      <c r="N105" s="29"/>
      <c r="O105" s="97"/>
      <c r="P105" s="29"/>
      <c r="Q105" s="97"/>
      <c r="R105" s="29"/>
      <c r="S105" s="97"/>
      <c r="T105" s="29"/>
      <c r="U105" s="97"/>
      <c r="V105" s="29"/>
      <c r="W105" s="97"/>
      <c r="X105" s="29"/>
      <c r="Y105" s="97"/>
      <c r="Z105" s="29"/>
      <c r="AA105" s="97"/>
      <c r="AB105" s="29"/>
      <c r="AC105" s="97"/>
      <c r="AD105" s="29"/>
      <c r="AE105" s="97"/>
    </row>
    <row r="106" spans="2:31" x14ac:dyDescent="0.25">
      <c r="B106" s="20">
        <v>254</v>
      </c>
      <c r="C106" s="101" t="s">
        <v>286</v>
      </c>
      <c r="D106" s="20" t="s">
        <v>222</v>
      </c>
      <c r="E106" s="20" t="s">
        <v>25</v>
      </c>
      <c r="F106" s="20" t="s">
        <v>22</v>
      </c>
      <c r="G106" s="20" t="s">
        <v>27</v>
      </c>
      <c r="H106" s="21" t="s">
        <v>159</v>
      </c>
      <c r="I106" s="35">
        <v>3.3877314814814811E-2</v>
      </c>
      <c r="J106" s="29">
        <v>100</v>
      </c>
      <c r="K106" s="97">
        <f t="shared" si="10"/>
        <v>1.2094907407407405E-2</v>
      </c>
      <c r="L106" s="29"/>
      <c r="M106" s="97"/>
      <c r="N106" s="29"/>
      <c r="O106" s="97"/>
      <c r="P106" s="29"/>
      <c r="Q106" s="97"/>
      <c r="R106" s="29"/>
      <c r="S106" s="97"/>
      <c r="T106" s="29"/>
      <c r="U106" s="97"/>
      <c r="V106" s="29"/>
      <c r="W106" s="97"/>
      <c r="X106" s="39">
        <v>3</v>
      </c>
      <c r="Y106" s="97">
        <f>SUM(I106-$I$89)</f>
        <v>1.8865740740740683E-3</v>
      </c>
      <c r="Z106" s="29"/>
      <c r="AA106" s="97"/>
      <c r="AB106" s="29"/>
      <c r="AC106" s="97"/>
      <c r="AD106" s="29"/>
      <c r="AE106" s="97"/>
    </row>
    <row r="107" spans="2:31" x14ac:dyDescent="0.25">
      <c r="B107" s="20">
        <v>31</v>
      </c>
      <c r="C107" s="101" t="s">
        <v>285</v>
      </c>
      <c r="D107" s="20"/>
      <c r="E107" s="20" t="s">
        <v>25</v>
      </c>
      <c r="F107" s="20" t="s">
        <v>22</v>
      </c>
      <c r="G107" s="20" t="s">
        <v>27</v>
      </c>
      <c r="H107" s="21" t="s">
        <v>110</v>
      </c>
      <c r="I107" s="35">
        <v>3.408564814814815E-2</v>
      </c>
      <c r="J107" s="29">
        <v>101</v>
      </c>
      <c r="K107" s="97">
        <f t="shared" si="10"/>
        <v>1.2303240740740743E-2</v>
      </c>
      <c r="L107" s="29"/>
      <c r="M107" s="97"/>
      <c r="N107" s="29"/>
      <c r="O107" s="97"/>
      <c r="P107" s="29"/>
      <c r="Q107" s="97"/>
      <c r="R107" s="29"/>
      <c r="S107" s="97"/>
      <c r="T107" s="29"/>
      <c r="U107" s="97"/>
      <c r="V107" s="29">
        <v>7</v>
      </c>
      <c r="W107" s="97">
        <f>SUM(I107-$I$51)</f>
        <v>5.9027777777777776E-3</v>
      </c>
      <c r="X107" s="29"/>
      <c r="Y107" s="97"/>
      <c r="Z107" s="29"/>
      <c r="AA107" s="97"/>
      <c r="AB107" s="29"/>
      <c r="AC107" s="97"/>
      <c r="AD107" s="29"/>
      <c r="AE107" s="97"/>
    </row>
    <row r="108" spans="2:31" x14ac:dyDescent="0.25">
      <c r="B108" s="20">
        <v>108</v>
      </c>
      <c r="C108" s="101" t="s">
        <v>157</v>
      </c>
      <c r="D108" s="20" t="s">
        <v>401</v>
      </c>
      <c r="E108" s="20" t="s">
        <v>25</v>
      </c>
      <c r="F108" s="20" t="s">
        <v>22</v>
      </c>
      <c r="G108" s="20" t="s">
        <v>27</v>
      </c>
      <c r="H108" s="21" t="s">
        <v>159</v>
      </c>
      <c r="I108" s="35">
        <v>3.408564814814815E-2</v>
      </c>
      <c r="J108" s="29">
        <v>102</v>
      </c>
      <c r="K108" s="97">
        <f t="shared" si="10"/>
        <v>1.2303240740740743E-2</v>
      </c>
      <c r="L108" s="29"/>
      <c r="M108" s="97"/>
      <c r="N108" s="29"/>
      <c r="O108" s="97"/>
      <c r="P108" s="29"/>
      <c r="Q108" s="97"/>
      <c r="R108" s="29"/>
      <c r="S108" s="97"/>
      <c r="T108" s="29"/>
      <c r="U108" s="97"/>
      <c r="V108" s="29"/>
      <c r="W108" s="97"/>
      <c r="X108" s="29">
        <v>4</v>
      </c>
      <c r="Y108" s="97">
        <f>SUM(I108-$I$89)</f>
        <v>2.0949074074074064E-3</v>
      </c>
      <c r="Z108" s="29"/>
      <c r="AA108" s="97"/>
      <c r="AB108" s="29"/>
      <c r="AC108" s="97"/>
      <c r="AD108" s="29"/>
      <c r="AE108" s="97"/>
    </row>
    <row r="109" spans="2:31" x14ac:dyDescent="0.25">
      <c r="B109" s="20">
        <v>48</v>
      </c>
      <c r="C109" s="101" t="s">
        <v>127</v>
      </c>
      <c r="D109" s="20"/>
      <c r="E109" s="20" t="s">
        <v>25</v>
      </c>
      <c r="F109" s="20" t="s">
        <v>21</v>
      </c>
      <c r="G109" s="20" t="s">
        <v>27</v>
      </c>
      <c r="H109" s="21" t="s">
        <v>38</v>
      </c>
      <c r="I109" s="35">
        <v>3.4444444444444444E-2</v>
      </c>
      <c r="J109" s="92">
        <v>103</v>
      </c>
      <c r="K109" s="97">
        <f t="shared" si="10"/>
        <v>1.2662037037037038E-2</v>
      </c>
      <c r="L109" s="29"/>
      <c r="M109" s="97"/>
      <c r="N109" s="29"/>
      <c r="O109" s="97"/>
      <c r="P109" s="29"/>
      <c r="Q109" s="97"/>
      <c r="R109" s="29">
        <v>17</v>
      </c>
      <c r="S109" s="97">
        <f>SUM(I109-$I$24)</f>
        <v>9.2824074074074059E-3</v>
      </c>
      <c r="T109" s="29"/>
      <c r="U109" s="97"/>
      <c r="V109" s="29"/>
      <c r="W109" s="97"/>
      <c r="X109" s="29"/>
      <c r="Y109" s="97"/>
      <c r="Z109" s="29"/>
      <c r="AA109" s="97"/>
      <c r="AB109" s="29"/>
      <c r="AC109" s="97"/>
      <c r="AD109" s="29"/>
      <c r="AE109" s="97"/>
    </row>
    <row r="110" spans="2:31" x14ac:dyDescent="0.25">
      <c r="B110" s="20">
        <v>259</v>
      </c>
      <c r="C110" s="101" t="s">
        <v>244</v>
      </c>
      <c r="D110" s="20"/>
      <c r="E110" s="20" t="s">
        <v>25</v>
      </c>
      <c r="F110" s="20" t="s">
        <v>21</v>
      </c>
      <c r="G110" s="20" t="s">
        <v>27</v>
      </c>
      <c r="H110" s="21" t="s">
        <v>37</v>
      </c>
      <c r="I110" s="35">
        <v>3.4641203703703702E-2</v>
      </c>
      <c r="J110" s="29">
        <v>104</v>
      </c>
      <c r="K110" s="97">
        <f t="shared" si="10"/>
        <v>1.2858796296296295E-2</v>
      </c>
      <c r="L110" s="29"/>
      <c r="M110" s="97"/>
      <c r="N110" s="29"/>
      <c r="O110" s="97"/>
      <c r="P110" s="29">
        <v>12</v>
      </c>
      <c r="Q110" s="97">
        <f>SUM(I110-$I$26)</f>
        <v>9.3865740740740715E-3</v>
      </c>
      <c r="R110" s="29"/>
      <c r="S110" s="97"/>
      <c r="T110" s="29"/>
      <c r="U110" s="97"/>
      <c r="V110" s="29"/>
      <c r="W110" s="97"/>
      <c r="X110" s="29"/>
      <c r="Y110" s="97"/>
      <c r="Z110" s="29"/>
      <c r="AA110" s="97"/>
      <c r="AB110" s="29"/>
      <c r="AC110" s="97"/>
      <c r="AD110" s="29"/>
      <c r="AE110" s="97"/>
    </row>
    <row r="111" spans="2:31" x14ac:dyDescent="0.25">
      <c r="B111" s="20">
        <v>126</v>
      </c>
      <c r="C111" s="101" t="s">
        <v>193</v>
      </c>
      <c r="D111" s="20"/>
      <c r="E111" s="20" t="s">
        <v>25</v>
      </c>
      <c r="F111" s="20" t="s">
        <v>21</v>
      </c>
      <c r="G111" s="20" t="s">
        <v>27</v>
      </c>
      <c r="H111" s="21" t="s">
        <v>35</v>
      </c>
      <c r="I111" s="35">
        <v>3.5011574074074077E-2</v>
      </c>
      <c r="J111" s="29">
        <v>105</v>
      </c>
      <c r="K111" s="97">
        <f t="shared" si="10"/>
        <v>1.322916666666667E-2</v>
      </c>
      <c r="L111" s="29">
        <v>37</v>
      </c>
      <c r="M111" s="97">
        <f>SUM(I111-$I$8)</f>
        <v>1.2974537037037041E-2</v>
      </c>
      <c r="N111" s="29"/>
      <c r="O111" s="97"/>
      <c r="P111" s="29"/>
      <c r="Q111" s="97"/>
      <c r="R111" s="29"/>
      <c r="S111" s="97"/>
      <c r="T111" s="29"/>
      <c r="U111" s="97"/>
      <c r="V111" s="29"/>
      <c r="W111" s="97"/>
      <c r="X111" s="29"/>
      <c r="Y111" s="97"/>
      <c r="Z111" s="29"/>
      <c r="AA111" s="97"/>
      <c r="AB111" s="29"/>
      <c r="AC111" s="97"/>
      <c r="AD111" s="29"/>
      <c r="AE111" s="97"/>
    </row>
    <row r="112" spans="2:31" x14ac:dyDescent="0.25">
      <c r="B112" s="20">
        <v>99</v>
      </c>
      <c r="C112" s="101" t="s">
        <v>150</v>
      </c>
      <c r="D112" s="20" t="s">
        <v>151</v>
      </c>
      <c r="E112" s="20" t="s">
        <v>25</v>
      </c>
      <c r="F112" s="20" t="s">
        <v>21</v>
      </c>
      <c r="G112" s="20" t="s">
        <v>26</v>
      </c>
      <c r="H112" s="21" t="s">
        <v>36</v>
      </c>
      <c r="I112" s="35">
        <v>3.5104166666666665E-2</v>
      </c>
      <c r="J112" s="29">
        <v>106</v>
      </c>
      <c r="K112" s="97">
        <f t="shared" si="10"/>
        <v>1.3321759259259259E-2</v>
      </c>
      <c r="L112" s="29"/>
      <c r="M112" s="97"/>
      <c r="N112" s="29">
        <v>23</v>
      </c>
      <c r="O112" s="97">
        <f>SUM(I112-$I$7)</f>
        <v>1.3321759259259259E-2</v>
      </c>
      <c r="P112" s="29"/>
      <c r="Q112" s="97"/>
      <c r="R112" s="29"/>
      <c r="S112" s="97"/>
      <c r="T112" s="29"/>
      <c r="U112" s="97"/>
      <c r="V112" s="29"/>
      <c r="W112" s="97"/>
      <c r="X112" s="29"/>
      <c r="Y112" s="97"/>
      <c r="Z112" s="29">
        <v>7</v>
      </c>
      <c r="AA112" s="97">
        <f>SUM(I112-$I$54)</f>
        <v>6.3541666666666677E-3</v>
      </c>
      <c r="AB112" s="29">
        <v>7</v>
      </c>
      <c r="AC112" s="97">
        <f>SUM(I112-$I$54)</f>
        <v>6.3541666666666677E-3</v>
      </c>
      <c r="AD112" s="29"/>
      <c r="AE112" s="97"/>
    </row>
    <row r="113" spans="2:31" x14ac:dyDescent="0.25">
      <c r="B113" s="20">
        <v>35</v>
      </c>
      <c r="C113" s="101" t="s">
        <v>119</v>
      </c>
      <c r="D113" s="20"/>
      <c r="E113" s="20" t="s">
        <v>25</v>
      </c>
      <c r="F113" s="20" t="s">
        <v>21</v>
      </c>
      <c r="G113" s="20" t="s">
        <v>27</v>
      </c>
      <c r="H113" s="21" t="s">
        <v>35</v>
      </c>
      <c r="I113" s="35">
        <v>3.5555555555555556E-2</v>
      </c>
      <c r="J113" s="29">
        <v>107</v>
      </c>
      <c r="K113" s="97">
        <f t="shared" si="10"/>
        <v>1.3773148148148149E-2</v>
      </c>
      <c r="L113" s="29">
        <v>38</v>
      </c>
      <c r="M113" s="97">
        <f>SUM(I113-$I$8)</f>
        <v>1.351851851851852E-2</v>
      </c>
      <c r="N113" s="29"/>
      <c r="O113" s="97"/>
      <c r="P113" s="29"/>
      <c r="Q113" s="97"/>
      <c r="R113" s="29"/>
      <c r="S113" s="97"/>
      <c r="T113" s="29"/>
      <c r="U113" s="97"/>
      <c r="V113" s="29"/>
      <c r="W113" s="97"/>
      <c r="X113" s="29"/>
      <c r="Y113" s="97"/>
      <c r="Z113" s="29"/>
      <c r="AA113" s="97"/>
      <c r="AB113" s="29"/>
      <c r="AC113" s="97"/>
      <c r="AD113" s="29"/>
      <c r="AE113" s="97"/>
    </row>
    <row r="114" spans="2:31" x14ac:dyDescent="0.25">
      <c r="B114" s="20">
        <v>202</v>
      </c>
      <c r="C114" s="101" t="s">
        <v>175</v>
      </c>
      <c r="D114" s="20"/>
      <c r="E114" s="20" t="s">
        <v>25</v>
      </c>
      <c r="F114" s="20" t="s">
        <v>22</v>
      </c>
      <c r="G114" s="20" t="s">
        <v>27</v>
      </c>
      <c r="H114" s="21" t="s">
        <v>159</v>
      </c>
      <c r="I114" s="35">
        <v>3.5694444444444445E-2</v>
      </c>
      <c r="J114" s="29">
        <v>108</v>
      </c>
      <c r="K114" s="97">
        <f t="shared" si="10"/>
        <v>1.3912037037037039E-2</v>
      </c>
      <c r="L114" s="29"/>
      <c r="M114" s="97"/>
      <c r="N114" s="29"/>
      <c r="O114" s="97"/>
      <c r="P114" s="29"/>
      <c r="Q114" s="97"/>
      <c r="R114" s="29"/>
      <c r="S114" s="97"/>
      <c r="T114" s="29"/>
      <c r="U114" s="97"/>
      <c r="V114" s="29"/>
      <c r="W114" s="97"/>
      <c r="X114" s="29">
        <v>5</v>
      </c>
      <c r="Y114" s="97">
        <f>SUM(I114-$I$89)</f>
        <v>3.7037037037037021E-3</v>
      </c>
      <c r="Z114" s="29"/>
      <c r="AA114" s="97"/>
      <c r="AB114" s="29"/>
      <c r="AC114" s="97"/>
      <c r="AD114" s="29"/>
      <c r="AE114" s="97"/>
    </row>
    <row r="115" spans="2:31" x14ac:dyDescent="0.25">
      <c r="B115" s="20">
        <v>248</v>
      </c>
      <c r="C115" s="101" t="s">
        <v>216</v>
      </c>
      <c r="D115" s="20" t="s">
        <v>217</v>
      </c>
      <c r="E115" s="20" t="s">
        <v>25</v>
      </c>
      <c r="F115" s="20" t="s">
        <v>21</v>
      </c>
      <c r="G115" s="20" t="s">
        <v>27</v>
      </c>
      <c r="H115" s="21" t="s">
        <v>38</v>
      </c>
      <c r="I115" s="35">
        <v>3.5706018518518519E-2</v>
      </c>
      <c r="J115" s="29">
        <v>109</v>
      </c>
      <c r="K115" s="97">
        <f t="shared" si="10"/>
        <v>1.3923611111111112E-2</v>
      </c>
      <c r="L115" s="29"/>
      <c r="M115" s="97"/>
      <c r="N115" s="29"/>
      <c r="O115" s="97"/>
      <c r="P115" s="29"/>
      <c r="Q115" s="97"/>
      <c r="R115" s="29">
        <v>18</v>
      </c>
      <c r="S115" s="97">
        <f>SUM(I115-$I$24)</f>
        <v>1.0543981481481481E-2</v>
      </c>
      <c r="T115" s="29"/>
      <c r="U115" s="97"/>
      <c r="V115" s="29"/>
      <c r="W115" s="97"/>
      <c r="X115" s="29"/>
      <c r="Y115" s="97"/>
      <c r="Z115" s="29"/>
      <c r="AA115" s="97"/>
      <c r="AB115" s="29"/>
      <c r="AC115" s="97"/>
      <c r="AD115" s="29"/>
      <c r="AE115" s="97"/>
    </row>
    <row r="116" spans="2:31" x14ac:dyDescent="0.25">
      <c r="B116" s="20">
        <v>67</v>
      </c>
      <c r="C116" s="101" t="s">
        <v>140</v>
      </c>
      <c r="D116" s="20" t="s">
        <v>114</v>
      </c>
      <c r="E116" s="20" t="s">
        <v>25</v>
      </c>
      <c r="F116" s="20" t="s">
        <v>22</v>
      </c>
      <c r="G116" s="20" t="s">
        <v>27</v>
      </c>
      <c r="H116" s="21" t="s">
        <v>110</v>
      </c>
      <c r="I116" s="35">
        <v>3.5995370370370372E-2</v>
      </c>
      <c r="J116" s="92">
        <v>110</v>
      </c>
      <c r="K116" s="97">
        <f t="shared" si="10"/>
        <v>1.4212962962962965E-2</v>
      </c>
      <c r="L116" s="29"/>
      <c r="M116" s="97"/>
      <c r="N116" s="29"/>
      <c r="O116" s="97"/>
      <c r="P116" s="29"/>
      <c r="Q116" s="97"/>
      <c r="R116" s="29"/>
      <c r="S116" s="97"/>
      <c r="T116" s="29"/>
      <c r="U116" s="97"/>
      <c r="V116" s="29">
        <v>8</v>
      </c>
      <c r="W116" s="97">
        <f>SUM(I116-$I$51)</f>
        <v>7.8125E-3</v>
      </c>
      <c r="X116" s="29"/>
      <c r="Y116" s="97"/>
      <c r="Z116" s="29"/>
      <c r="AA116" s="97"/>
      <c r="AB116" s="29"/>
      <c r="AC116" s="97"/>
      <c r="AD116" s="29"/>
      <c r="AE116" s="97"/>
    </row>
    <row r="117" spans="2:31" x14ac:dyDescent="0.25">
      <c r="B117" s="20">
        <v>49</v>
      </c>
      <c r="C117" s="101" t="s">
        <v>128</v>
      </c>
      <c r="D117" s="20"/>
      <c r="E117" s="20" t="s">
        <v>25</v>
      </c>
      <c r="F117" s="20" t="s">
        <v>22</v>
      </c>
      <c r="G117" s="20" t="s">
        <v>26</v>
      </c>
      <c r="H117" s="21" t="s">
        <v>130</v>
      </c>
      <c r="I117" s="93">
        <v>3.6284722222222225E-2</v>
      </c>
      <c r="J117" s="29">
        <v>111</v>
      </c>
      <c r="K117" s="97">
        <f t="shared" si="10"/>
        <v>1.4502314814814819E-2</v>
      </c>
      <c r="L117" s="29"/>
      <c r="M117" s="97"/>
      <c r="N117" s="29"/>
      <c r="O117" s="97"/>
      <c r="P117" s="29"/>
      <c r="Q117" s="97"/>
      <c r="R117" s="29"/>
      <c r="S117" s="97"/>
      <c r="T117" s="29">
        <v>7</v>
      </c>
      <c r="U117" s="97">
        <f t="shared" ref="U117:U118" si="11">SUM(I117-$I$14)</f>
        <v>1.260416666666667E-2</v>
      </c>
      <c r="V117" s="29"/>
      <c r="W117" s="97"/>
      <c r="X117" s="29"/>
      <c r="Y117" s="97"/>
      <c r="Z117" s="29">
        <v>8</v>
      </c>
      <c r="AA117" s="97">
        <f>SUM(I117-$I$54)</f>
        <v>7.5347222222222274E-3</v>
      </c>
      <c r="AB117" s="29"/>
      <c r="AC117" s="97"/>
      <c r="AD117" s="39">
        <v>1</v>
      </c>
      <c r="AE117" s="97"/>
    </row>
    <row r="118" spans="2:31" x14ac:dyDescent="0.25">
      <c r="B118" s="20">
        <v>50</v>
      </c>
      <c r="C118" s="101" t="s">
        <v>129</v>
      </c>
      <c r="D118" s="20"/>
      <c r="E118" s="20" t="s">
        <v>25</v>
      </c>
      <c r="F118" s="20" t="s">
        <v>22</v>
      </c>
      <c r="G118" s="20" t="s">
        <v>27</v>
      </c>
      <c r="H118" s="21" t="s">
        <v>130</v>
      </c>
      <c r="I118" s="93">
        <v>3.6284722222222225E-2</v>
      </c>
      <c r="J118" s="29">
        <v>112</v>
      </c>
      <c r="K118" s="97">
        <f t="shared" si="10"/>
        <v>1.4502314814814819E-2</v>
      </c>
      <c r="L118" s="29"/>
      <c r="M118" s="97"/>
      <c r="N118" s="29"/>
      <c r="O118" s="97"/>
      <c r="P118" s="29"/>
      <c r="Q118" s="97"/>
      <c r="R118" s="29"/>
      <c r="S118" s="97"/>
      <c r="T118" s="29">
        <v>8</v>
      </c>
      <c r="U118" s="97">
        <f t="shared" si="11"/>
        <v>1.260416666666667E-2</v>
      </c>
      <c r="V118" s="29"/>
      <c r="W118" s="97"/>
      <c r="X118" s="29"/>
      <c r="Y118" s="97"/>
      <c r="Z118" s="29"/>
      <c r="AA118" s="97"/>
      <c r="AB118" s="29"/>
      <c r="AC118" s="97"/>
      <c r="AD118" s="29"/>
      <c r="AE118" s="97"/>
    </row>
    <row r="119" spans="2:31" x14ac:dyDescent="0.25">
      <c r="B119" s="20">
        <v>101</v>
      </c>
      <c r="C119" s="101" t="s">
        <v>152</v>
      </c>
      <c r="D119" s="20" t="s">
        <v>153</v>
      </c>
      <c r="E119" s="20" t="s">
        <v>25</v>
      </c>
      <c r="F119" s="20" t="s">
        <v>21</v>
      </c>
      <c r="G119" s="20" t="s">
        <v>26</v>
      </c>
      <c r="H119" s="21" t="s">
        <v>38</v>
      </c>
      <c r="I119" s="35">
        <v>3.6701388888888888E-2</v>
      </c>
      <c r="J119" s="29">
        <v>113</v>
      </c>
      <c r="K119" s="97">
        <f t="shared" si="10"/>
        <v>1.4918981481481481E-2</v>
      </c>
      <c r="L119" s="29"/>
      <c r="M119" s="97"/>
      <c r="N119" s="29"/>
      <c r="O119" s="97"/>
      <c r="P119" s="29"/>
      <c r="Q119" s="97"/>
      <c r="R119" s="29">
        <v>19</v>
      </c>
      <c r="S119" s="97">
        <f>SUM(I119-$I$24)</f>
        <v>1.1539351851851849E-2</v>
      </c>
      <c r="T119" s="29"/>
      <c r="U119" s="97"/>
      <c r="V119" s="29"/>
      <c r="W119" s="97"/>
      <c r="X119" s="29"/>
      <c r="Y119" s="97"/>
      <c r="Z119" s="29">
        <v>9</v>
      </c>
      <c r="AA119" s="97">
        <f>SUM(I119-$I$54)</f>
        <v>7.9513888888888898E-3</v>
      </c>
      <c r="AB119" s="29">
        <v>8</v>
      </c>
      <c r="AC119" s="97">
        <f>SUM(I119-$I$54)</f>
        <v>7.9513888888888898E-3</v>
      </c>
      <c r="AD119" s="29"/>
      <c r="AE119" s="97"/>
    </row>
    <row r="120" spans="2:31" x14ac:dyDescent="0.25">
      <c r="B120" s="20">
        <v>97</v>
      </c>
      <c r="C120" s="101" t="s">
        <v>148</v>
      </c>
      <c r="D120" s="20" t="s">
        <v>149</v>
      </c>
      <c r="E120" s="20" t="s">
        <v>25</v>
      </c>
      <c r="F120" s="20" t="s">
        <v>22</v>
      </c>
      <c r="G120" s="20" t="s">
        <v>27</v>
      </c>
      <c r="H120" s="21" t="s">
        <v>130</v>
      </c>
      <c r="I120" s="35">
        <v>3.7754629629629631E-2</v>
      </c>
      <c r="J120" s="29">
        <v>114</v>
      </c>
      <c r="K120" s="97">
        <f t="shared" si="10"/>
        <v>1.5972222222222224E-2</v>
      </c>
      <c r="L120" s="29"/>
      <c r="M120" s="97"/>
      <c r="N120" s="29"/>
      <c r="O120" s="97"/>
      <c r="P120" s="29"/>
      <c r="Q120" s="97"/>
      <c r="R120" s="29"/>
      <c r="S120" s="97"/>
      <c r="T120" s="29">
        <v>9</v>
      </c>
      <c r="U120" s="97">
        <f>SUM(I120-$I$14)</f>
        <v>1.4074074074074076E-2</v>
      </c>
      <c r="V120" s="29"/>
      <c r="W120" s="97"/>
      <c r="X120" s="29"/>
      <c r="Y120" s="97"/>
      <c r="Z120" s="29"/>
      <c r="AA120" s="97"/>
      <c r="AB120" s="29"/>
      <c r="AC120" s="97"/>
      <c r="AD120" s="29"/>
      <c r="AE120" s="97"/>
    </row>
    <row r="121" spans="2:31" x14ac:dyDescent="0.25">
      <c r="B121" s="20">
        <v>34</v>
      </c>
      <c r="C121" s="101" t="s">
        <v>118</v>
      </c>
      <c r="D121" s="20" t="s">
        <v>404</v>
      </c>
      <c r="E121" s="20" t="s">
        <v>25</v>
      </c>
      <c r="F121" s="20" t="s">
        <v>21</v>
      </c>
      <c r="G121" s="20" t="s">
        <v>27</v>
      </c>
      <c r="H121" s="21" t="s">
        <v>38</v>
      </c>
      <c r="I121" s="35">
        <v>3.8124999999999999E-2</v>
      </c>
      <c r="J121" s="29">
        <v>115</v>
      </c>
      <c r="K121" s="97">
        <f t="shared" si="10"/>
        <v>1.6342592592592593E-2</v>
      </c>
      <c r="L121" s="29"/>
      <c r="M121" s="97"/>
      <c r="N121" s="29"/>
      <c r="O121" s="97"/>
      <c r="P121" s="29"/>
      <c r="Q121" s="97"/>
      <c r="R121" s="29">
        <v>20</v>
      </c>
      <c r="S121" s="97">
        <f t="shared" ref="S121:S122" si="12">SUM(I121-$I$24)</f>
        <v>1.2962962962962961E-2</v>
      </c>
      <c r="T121" s="29"/>
      <c r="U121" s="97"/>
      <c r="V121" s="29"/>
      <c r="W121" s="97"/>
      <c r="X121" s="29"/>
      <c r="Y121" s="97"/>
      <c r="Z121" s="29"/>
      <c r="AA121" s="97"/>
      <c r="AB121" s="29"/>
      <c r="AC121" s="97"/>
      <c r="AD121" s="29"/>
      <c r="AE121" s="97"/>
    </row>
    <row r="122" spans="2:31" x14ac:dyDescent="0.25">
      <c r="B122" s="20">
        <v>28</v>
      </c>
      <c r="C122" s="101" t="s">
        <v>112</v>
      </c>
      <c r="D122" s="20" t="s">
        <v>359</v>
      </c>
      <c r="E122" s="20" t="s">
        <v>25</v>
      </c>
      <c r="F122" s="20" t="s">
        <v>21</v>
      </c>
      <c r="G122" s="20" t="s">
        <v>27</v>
      </c>
      <c r="H122" s="21" t="s">
        <v>38</v>
      </c>
      <c r="I122" s="35">
        <v>3.8356481481481484E-2</v>
      </c>
      <c r="J122" s="29">
        <v>116</v>
      </c>
      <c r="K122" s="97">
        <f t="shared" si="10"/>
        <v>1.6574074074074078E-2</v>
      </c>
      <c r="L122" s="29"/>
      <c r="M122" s="97"/>
      <c r="N122" s="29"/>
      <c r="O122" s="97"/>
      <c r="P122" s="29"/>
      <c r="Q122" s="97"/>
      <c r="R122" s="29">
        <v>21</v>
      </c>
      <c r="S122" s="97">
        <f t="shared" si="12"/>
        <v>1.3194444444444446E-2</v>
      </c>
      <c r="T122" s="29"/>
      <c r="U122" s="97"/>
      <c r="V122" s="29"/>
      <c r="W122" s="97"/>
      <c r="X122" s="29"/>
      <c r="Y122" s="97"/>
      <c r="Z122" s="29"/>
      <c r="AA122" s="97"/>
      <c r="AB122" s="29"/>
      <c r="AC122" s="97"/>
      <c r="AD122" s="29"/>
      <c r="AE122" s="97"/>
    </row>
    <row r="123" spans="2:31" x14ac:dyDescent="0.25">
      <c r="B123" s="20">
        <v>134</v>
      </c>
      <c r="C123" s="101" t="s">
        <v>225</v>
      </c>
      <c r="D123" s="20" t="s">
        <v>226</v>
      </c>
      <c r="E123" s="20" t="s">
        <v>25</v>
      </c>
      <c r="F123" s="20" t="s">
        <v>22</v>
      </c>
      <c r="G123" s="20" t="s">
        <v>27</v>
      </c>
      <c r="H123" s="21" t="s">
        <v>159</v>
      </c>
      <c r="I123" s="35">
        <v>3.9340277777777773E-2</v>
      </c>
      <c r="J123" s="92">
        <v>117</v>
      </c>
      <c r="K123" s="97">
        <f t="shared" si="10"/>
        <v>1.7557870370370366E-2</v>
      </c>
      <c r="L123" s="29"/>
      <c r="M123" s="97"/>
      <c r="N123" s="29"/>
      <c r="O123" s="97"/>
      <c r="P123" s="29"/>
      <c r="Q123" s="97"/>
      <c r="R123" s="29"/>
      <c r="S123" s="97"/>
      <c r="T123" s="29"/>
      <c r="U123" s="97"/>
      <c r="V123" s="29"/>
      <c r="W123" s="97"/>
      <c r="X123" s="29">
        <v>6</v>
      </c>
      <c r="Y123" s="97">
        <f>SUM(I123-$I$89)</f>
        <v>7.3495370370370294E-3</v>
      </c>
      <c r="Z123" s="29"/>
      <c r="AA123" s="97"/>
      <c r="AB123" s="29"/>
      <c r="AC123" s="97"/>
      <c r="AD123" s="29"/>
      <c r="AE123" s="97"/>
    </row>
    <row r="124" spans="2:31" x14ac:dyDescent="0.25">
      <c r="B124" s="20">
        <v>247</v>
      </c>
      <c r="C124" s="101" t="s">
        <v>209</v>
      </c>
      <c r="D124" s="20" t="s">
        <v>207</v>
      </c>
      <c r="E124" s="20" t="s">
        <v>25</v>
      </c>
      <c r="F124" s="20" t="s">
        <v>21</v>
      </c>
      <c r="G124" s="20" t="s">
        <v>27</v>
      </c>
      <c r="H124" s="21" t="s">
        <v>38</v>
      </c>
      <c r="I124" s="35">
        <v>3.9444444444444442E-2</v>
      </c>
      <c r="J124" s="29">
        <v>118</v>
      </c>
      <c r="K124" s="97">
        <f t="shared" si="10"/>
        <v>1.7662037037037035E-2</v>
      </c>
      <c r="L124" s="29"/>
      <c r="M124" s="97"/>
      <c r="N124" s="29"/>
      <c r="O124" s="97"/>
      <c r="P124" s="29"/>
      <c r="Q124" s="97"/>
      <c r="R124" s="29">
        <v>22</v>
      </c>
      <c r="S124" s="97">
        <f>SUM(I124-$I$24)</f>
        <v>1.4282407407407403E-2</v>
      </c>
      <c r="T124" s="29"/>
      <c r="U124" s="97"/>
      <c r="V124" s="29"/>
      <c r="W124" s="97"/>
      <c r="X124" s="29"/>
      <c r="Y124" s="97"/>
      <c r="Z124" s="29"/>
      <c r="AA124" s="97"/>
      <c r="AB124" s="29"/>
      <c r="AC124" s="97"/>
      <c r="AD124" s="29"/>
      <c r="AE124" s="97"/>
    </row>
    <row r="125" spans="2:31" x14ac:dyDescent="0.25">
      <c r="B125" s="20">
        <v>140</v>
      </c>
      <c r="C125" s="101" t="s">
        <v>184</v>
      </c>
      <c r="D125" s="20"/>
      <c r="E125" s="20" t="s">
        <v>25</v>
      </c>
      <c r="F125" s="20" t="s">
        <v>21</v>
      </c>
      <c r="G125" s="20" t="s">
        <v>26</v>
      </c>
      <c r="H125" s="21" t="s">
        <v>35</v>
      </c>
      <c r="I125" s="93">
        <v>4.041666666666667E-2</v>
      </c>
      <c r="J125" s="29">
        <v>119</v>
      </c>
      <c r="K125" s="97">
        <f t="shared" si="10"/>
        <v>1.8634259259259264E-2</v>
      </c>
      <c r="L125" s="29">
        <v>39</v>
      </c>
      <c r="M125" s="97">
        <f>SUM(I125-$I$8)</f>
        <v>1.8379629629629635E-2</v>
      </c>
      <c r="N125" s="29"/>
      <c r="O125" s="97"/>
      <c r="P125" s="29"/>
      <c r="Q125" s="97"/>
      <c r="R125" s="29"/>
      <c r="S125" s="97"/>
      <c r="T125" s="29"/>
      <c r="U125" s="97"/>
      <c r="V125" s="29"/>
      <c r="W125" s="97"/>
      <c r="X125" s="29"/>
      <c r="Y125" s="97"/>
      <c r="Z125" s="29">
        <v>10</v>
      </c>
      <c r="AA125" s="97">
        <f t="shared" ref="AA125:AA126" si="13">SUM(I125-$I$54)</f>
        <v>1.1666666666666672E-2</v>
      </c>
      <c r="AB125" s="29">
        <v>9</v>
      </c>
      <c r="AC125" s="97">
        <f>SUM(I125-$I$54)</f>
        <v>1.1666666666666672E-2</v>
      </c>
      <c r="AD125" s="29"/>
      <c r="AE125" s="97"/>
    </row>
    <row r="126" spans="2:31" x14ac:dyDescent="0.25">
      <c r="B126" s="20">
        <v>141</v>
      </c>
      <c r="C126" s="101" t="s">
        <v>374</v>
      </c>
      <c r="D126" s="20"/>
      <c r="E126" s="20" t="s">
        <v>25</v>
      </c>
      <c r="F126" s="20" t="s">
        <v>22</v>
      </c>
      <c r="G126" s="20" t="s">
        <v>26</v>
      </c>
      <c r="H126" s="21" t="s">
        <v>130</v>
      </c>
      <c r="I126" s="93">
        <v>4.041666666666667E-2</v>
      </c>
      <c r="J126" s="29">
        <v>120</v>
      </c>
      <c r="K126" s="97">
        <f t="shared" si="10"/>
        <v>1.8634259259259264E-2</v>
      </c>
      <c r="L126" s="29"/>
      <c r="M126" s="97"/>
      <c r="N126" s="29"/>
      <c r="O126" s="97"/>
      <c r="P126" s="29"/>
      <c r="Q126" s="97"/>
      <c r="R126" s="29"/>
      <c r="S126" s="97"/>
      <c r="T126" s="29">
        <v>10</v>
      </c>
      <c r="U126" s="97">
        <f>SUM(I126-$I$14)</f>
        <v>1.6736111111111115E-2</v>
      </c>
      <c r="V126" s="29"/>
      <c r="W126" s="97"/>
      <c r="X126" s="29"/>
      <c r="Y126" s="97"/>
      <c r="Z126" s="29">
        <v>11</v>
      </c>
      <c r="AA126" s="97">
        <f t="shared" si="13"/>
        <v>1.1666666666666672E-2</v>
      </c>
      <c r="AB126" s="29"/>
      <c r="AC126" s="97"/>
      <c r="AD126" s="39">
        <v>2</v>
      </c>
      <c r="AE126" s="97">
        <f>SUM(I126-I117)</f>
        <v>4.131944444444445E-3</v>
      </c>
    </row>
    <row r="127" spans="2:31" x14ac:dyDescent="0.25">
      <c r="B127" s="20">
        <v>120</v>
      </c>
      <c r="C127" s="101" t="s">
        <v>177</v>
      </c>
      <c r="D127" s="20"/>
      <c r="E127" s="20" t="s">
        <v>25</v>
      </c>
      <c r="F127" s="20" t="s">
        <v>22</v>
      </c>
      <c r="G127" s="20" t="s">
        <v>27</v>
      </c>
      <c r="H127" s="21" t="s">
        <v>159</v>
      </c>
      <c r="I127" s="35">
        <v>4.5127314814814821E-2</v>
      </c>
      <c r="J127" s="29">
        <v>121</v>
      </c>
      <c r="K127" s="97">
        <f t="shared" si="10"/>
        <v>2.3344907407407415E-2</v>
      </c>
      <c r="L127" s="29"/>
      <c r="M127" s="97"/>
      <c r="N127" s="29"/>
      <c r="O127" s="97"/>
      <c r="P127" s="29"/>
      <c r="Q127" s="97"/>
      <c r="R127" s="29"/>
      <c r="S127" s="97"/>
      <c r="T127" s="29"/>
      <c r="U127" s="97"/>
      <c r="V127" s="29"/>
      <c r="W127" s="97"/>
      <c r="X127" s="29">
        <v>7</v>
      </c>
      <c r="Y127" s="97">
        <f>SUM(I127-$I$89)</f>
        <v>1.3136574074074078E-2</v>
      </c>
      <c r="Z127" s="29"/>
      <c r="AA127" s="97"/>
      <c r="AB127" s="29"/>
      <c r="AC127" s="97"/>
      <c r="AD127" s="29"/>
      <c r="AE127" s="97"/>
    </row>
    <row r="128" spans="2:31" x14ac:dyDescent="0.25">
      <c r="B128" s="60">
        <v>32</v>
      </c>
      <c r="C128" s="105" t="s">
        <v>115</v>
      </c>
      <c r="D128" s="60"/>
      <c r="E128" s="60" t="s">
        <v>25</v>
      </c>
      <c r="F128" s="60" t="s">
        <v>21</v>
      </c>
      <c r="G128" s="60" t="s">
        <v>26</v>
      </c>
      <c r="H128" s="61" t="s">
        <v>38</v>
      </c>
      <c r="I128" s="62" t="s">
        <v>281</v>
      </c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</row>
    <row r="129" spans="2:31" x14ac:dyDescent="0.25">
      <c r="B129" s="60">
        <v>38</v>
      </c>
      <c r="C129" s="105" t="s">
        <v>121</v>
      </c>
      <c r="D129" s="60" t="s">
        <v>360</v>
      </c>
      <c r="E129" s="60" t="s">
        <v>25</v>
      </c>
      <c r="F129" s="60" t="s">
        <v>21</v>
      </c>
      <c r="G129" s="60" t="s">
        <v>27</v>
      </c>
      <c r="H129" s="61" t="s">
        <v>38</v>
      </c>
      <c r="I129" s="62" t="s">
        <v>281</v>
      </c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</row>
    <row r="130" spans="2:31" x14ac:dyDescent="0.25">
      <c r="B130" s="60">
        <v>145</v>
      </c>
      <c r="C130" s="105" t="s">
        <v>230</v>
      </c>
      <c r="D130" s="60"/>
      <c r="E130" s="60" t="s">
        <v>25</v>
      </c>
      <c r="F130" s="60" t="s">
        <v>22</v>
      </c>
      <c r="G130" s="60" t="s">
        <v>27</v>
      </c>
      <c r="H130" s="61" t="s">
        <v>159</v>
      </c>
      <c r="I130" s="62" t="s">
        <v>281</v>
      </c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</row>
    <row r="131" spans="2:31" x14ac:dyDescent="0.25">
      <c r="B131" s="60">
        <v>146</v>
      </c>
      <c r="C131" s="105" t="s">
        <v>236</v>
      </c>
      <c r="D131" s="60"/>
      <c r="E131" s="60" t="s">
        <v>25</v>
      </c>
      <c r="F131" s="60" t="s">
        <v>21</v>
      </c>
      <c r="G131" s="60" t="s">
        <v>27</v>
      </c>
      <c r="H131" s="61" t="s">
        <v>38</v>
      </c>
      <c r="I131" s="62" t="s">
        <v>281</v>
      </c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</row>
    <row r="132" spans="2:31" x14ac:dyDescent="0.25">
      <c r="B132" s="60">
        <v>232</v>
      </c>
      <c r="C132" s="105" t="s">
        <v>250</v>
      </c>
      <c r="D132" s="60" t="s">
        <v>251</v>
      </c>
      <c r="E132" s="60" t="s">
        <v>41</v>
      </c>
      <c r="F132" s="60" t="s">
        <v>22</v>
      </c>
      <c r="G132" s="60" t="s">
        <v>27</v>
      </c>
      <c r="H132" s="61" t="s">
        <v>159</v>
      </c>
      <c r="I132" s="62" t="s">
        <v>281</v>
      </c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</row>
    <row r="133" spans="2:31" x14ac:dyDescent="0.25">
      <c r="B133" s="60">
        <v>235</v>
      </c>
      <c r="C133" s="105" t="s">
        <v>258</v>
      </c>
      <c r="D133" s="60" t="s">
        <v>251</v>
      </c>
      <c r="E133" s="60" t="s">
        <v>41</v>
      </c>
      <c r="F133" s="60" t="s">
        <v>22</v>
      </c>
      <c r="G133" s="60" t="s">
        <v>27</v>
      </c>
      <c r="H133" s="61" t="s">
        <v>159</v>
      </c>
      <c r="I133" s="62" t="s">
        <v>281</v>
      </c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</row>
    <row r="134" spans="2:31" x14ac:dyDescent="0.25">
      <c r="B134" s="31"/>
      <c r="C134" s="106"/>
      <c r="D134" s="31"/>
      <c r="E134" s="31"/>
      <c r="F134" s="29"/>
      <c r="G134" s="31"/>
      <c r="H134" s="31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</row>
  </sheetData>
  <autoFilter ref="B6:AD134">
    <sortState ref="B7:AD134">
      <sortCondition ref="I6:I134"/>
    </sortState>
  </autoFilter>
  <mergeCells count="13">
    <mergeCell ref="A1:A3"/>
    <mergeCell ref="X2:Y5"/>
    <mergeCell ref="Z2:AA5"/>
    <mergeCell ref="AB2:AC5"/>
    <mergeCell ref="AD2:AE5"/>
    <mergeCell ref="B2:I5"/>
    <mergeCell ref="J2:K5"/>
    <mergeCell ref="L2:M5"/>
    <mergeCell ref="N2:O5"/>
    <mergeCell ref="P2:Q5"/>
    <mergeCell ref="R2:S5"/>
    <mergeCell ref="T2:U5"/>
    <mergeCell ref="V2:W5"/>
  </mergeCells>
  <dataValidations disablePrompts="1" count="1">
    <dataValidation type="list" allowBlank="1" showInputMessage="1" showErrorMessage="1" sqref="F15:G104">
      <formula1>#REF!</formula1>
    </dataValidation>
  </dataValidations>
  <hyperlinks>
    <hyperlink ref="A1:A2" location="Summary!A1" display="Back"/>
  </hyperlinks>
  <pageMargins left="0.25" right="0.25" top="0.75" bottom="0.75" header="0.3" footer="0.3"/>
  <pageSetup paperSize="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Summary</vt:lpstr>
      <vt:lpstr>Beh na 100m</vt:lpstr>
      <vt:lpstr>Beh na 400m</vt:lpstr>
      <vt:lpstr>Beh na 1110m</vt:lpstr>
      <vt:lpstr>Beh na 2220m</vt:lpstr>
      <vt:lpstr>Beh na 8880m</vt:lpstr>
    </vt:vector>
  </TitlesOfParts>
  <Company>ORANGE FT Group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LIPOVSKYJozefOSK</dc:creator>
  <cp:lastModifiedBy>Edita</cp:lastModifiedBy>
  <cp:lastPrinted>2014-05-21T09:16:13Z</cp:lastPrinted>
  <dcterms:created xsi:type="dcterms:W3CDTF">2014-04-15T06:38:28Z</dcterms:created>
  <dcterms:modified xsi:type="dcterms:W3CDTF">2016-07-04T07:39:10Z</dcterms:modified>
</cp:coreProperties>
</file>